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Deficit" sheetId="1" r:id="rId1"/>
  </sheets>
  <definedNames>
    <definedName name="GETTING_STARTED">'Deficit'!$CY$3:$DG$3</definedName>
    <definedName name="outlay_custom">'Deficit'!$T$193:$AK$193</definedName>
    <definedName name="outlay_defense">'Deficit'!$T$15:$AK$15</definedName>
    <definedName name="outlay_domestic">'Deficit'!$T$45:$AK$45</definedName>
    <definedName name="outlay_entitlements">'Deficit'!$T$131:$AK$131</definedName>
    <definedName name="outlay_flag_table">'Deficit'!$U$10:$AJ$192</definedName>
    <definedName name="outlay_options">'Deficit'!$T$10:$AK$32</definedName>
    <definedName name="outlay_percents">'Deficit'!$A$45:$P$60</definedName>
    <definedName name="outlay_spread">'Deficit'!$V$1</definedName>
    <definedName name="outlay_summary">'Deficit'!$A$22:$P$41</definedName>
    <definedName name="outlay_summary_table">'Deficit'!$A$22:$P$62</definedName>
    <definedName name="outlays_start">'Deficit'!$CY$22:$DG$22</definedName>
    <definedName name="_xlnm.Print_Area" localSheetId="0">'Deficit'!$A$131:$P$141</definedName>
    <definedName name="printing_start">'Deficit'!$CY$113:$DI$113</definedName>
    <definedName name="rev_percent">'Deficit'!$A$90:$P$110</definedName>
    <definedName name="rev_percents">'Deficit'!$A$90:$P$108</definedName>
    <definedName name="rev_spread">'Deficit'!$AM$10:$BC$46</definedName>
    <definedName name="rev_summary">'Deficit'!$A$68:$P$91</definedName>
    <definedName name="revenue_flag_table">'Deficit'!$AM$10:$BB$126</definedName>
    <definedName name="REVENUE_SUMMARY_TABLES">'Deficit'!$A$68:$P$109</definedName>
    <definedName name="revenues_start">'Deficit'!$CY$59:$DI$59</definedName>
    <definedName name="saving_start">'Deficit'!$CY$131:$DH$131</definedName>
  </definedNames>
  <calcPr fullCalcOnLoad="1"/>
</workbook>
</file>

<file path=xl/sharedStrings.xml><?xml version="1.0" encoding="utf-8"?>
<sst xmlns="http://schemas.openxmlformats.org/spreadsheetml/2006/main" count="3948" uniqueCount="552">
  <si>
    <t>amount by which your outlay program will affect the budget for the corresponding year.</t>
  </si>
  <si>
    <t>containing page numbers in the book "Budget Options." where explanations</t>
  </si>
  <si>
    <t>VERY IMPORTANT:</t>
  </si>
  <si>
    <t>Use the Menu Bar to go to the any area of the work sheet</t>
  </si>
  <si>
    <t>Page #</t>
  </si>
  <si>
    <t>To move about the spreadsheet use the menu bar to and select the</t>
  </si>
  <si>
    <t>command.  This will take you to the Domestic Outlay section.)</t>
  </si>
  <si>
    <t>should make your analysis of the Federal Deficit easier.</t>
  </si>
  <si>
    <t>Code</t>
  </si>
  <si>
    <t>outlay programs, select "Outlays" on the menu and select the "Domestic"</t>
  </si>
  <si>
    <t xml:space="preserve">more complete instructions can be found by clicking on the </t>
  </si>
  <si>
    <t>by major catagory.</t>
  </si>
  <si>
    <t xml:space="preserve">If you wish to make a change that is not listed among the options, </t>
  </si>
  <si>
    <t>BUDGET OPTIONS</t>
  </si>
  <si>
    <t>listed in</t>
  </si>
  <si>
    <t xml:space="preserve">   BASELINE</t>
  </si>
  <si>
    <t>REVENUES</t>
  </si>
  <si>
    <t xml:space="preserve">(3) ON THE SPREADSHEET AND IN THE BOOK, REVENUE INCREASES ARE POSITIVE NUMBERS AND </t>
  </si>
  <si>
    <t>YEARLY DEFICIT CHANGE</t>
  </si>
  <si>
    <t>Revenues are in BILLIONS OF DOLLARS.</t>
  </si>
  <si>
    <t>(1) OUTLAYS ARE IN MILLIONS OF DOLLARS -- REVENUES ARE IN BILLIONS OF DOLLARS.</t>
  </si>
  <si>
    <t xml:space="preserve">      Social Insurance</t>
  </si>
  <si>
    <t>IND</t>
  </si>
  <si>
    <t>COR</t>
  </si>
  <si>
    <t xml:space="preserve">      Other</t>
  </si>
  <si>
    <t>OPTIONAL SPENDING REDUCTIONS (Millions of Dollars)</t>
  </si>
  <si>
    <t>The cut will be flagged and put into your budget.  If you later look at the</t>
  </si>
  <si>
    <t xml:space="preserve">   Initial Savings</t>
  </si>
  <si>
    <t>SOC</t>
  </si>
  <si>
    <t>that this will increase the revenues by $2 billion per year ($1billion for the first half year)</t>
  </si>
  <si>
    <t xml:space="preserve">     Revenue Summary: a summary of the effects of changes you have made.</t>
  </si>
  <si>
    <t xml:space="preserve">      Total</t>
  </si>
  <si>
    <t>Percent Cuts of Total</t>
  </si>
  <si>
    <t>John W. Ellwood</t>
  </si>
  <si>
    <t xml:space="preserve">CREATING YOUR BUDGET       </t>
  </si>
  <si>
    <t>OUTLAYS:</t>
  </si>
  <si>
    <t>meant to increase the corporate tax on oil companies by 2% and you calculate</t>
  </si>
  <si>
    <t xml:space="preserve">  TOTAL NEW REVENUES IN BILLIONS OF DOLLARS</t>
  </si>
  <si>
    <t xml:space="preserve">  PERCENTAGE NEW TAXES</t>
  </si>
  <si>
    <t xml:space="preserve">     Entitlements: which takes you to the beginning of the entitlements which yield</t>
  </si>
  <si>
    <t>In the column to the right of the column labeled "1=on, 0=off" is a column (Column "X")</t>
  </si>
  <si>
    <t>FALL 2013</t>
  </si>
  <si>
    <t xml:space="preserve">area to which you wish to go.  (e.g., if you wish to add or delete domestic </t>
  </si>
  <si>
    <t>you are using the Deficit Reduction Package for the first time,</t>
  </si>
  <si>
    <t>The revenue will be flagged and put into your budget.  If you later look at the</t>
  </si>
  <si>
    <t>Net interest</t>
  </si>
  <si>
    <t xml:space="preserve"> </t>
  </si>
  <si>
    <t xml:space="preserve">   </t>
  </si>
  <si>
    <t xml:space="preserve"> "Calc" (F9) to update table</t>
  </si>
  <si>
    <t xml:space="preserve">    TOTAL SAVINGS IN BILLIONS OF DOLLARS</t>
  </si>
  <si>
    <t>Defense</t>
  </si>
  <si>
    <t>Mandatory</t>
  </si>
  <si>
    <t>Budget are automatically calculated and can be printed.</t>
  </si>
  <si>
    <t xml:space="preserve">         Corporate</t>
  </si>
  <si>
    <t xml:space="preserve">   Mandatory</t>
  </si>
  <si>
    <t xml:space="preserve">         Social</t>
  </si>
  <si>
    <t xml:space="preserve">                   </t>
  </si>
  <si>
    <t xml:space="preserve">you wish to access.  If you need additional instructions, or </t>
  </si>
  <si>
    <t>Type a "1" in the right hand column labeled "1=on, 0=off." (Column "W")</t>
  </si>
  <si>
    <t>"click" 'Outlays', 'Custom'. This will take you to the section (Rows 186-234) where</t>
  </si>
  <si>
    <t xml:space="preserve">you can enter custom designed programs.  In columns Q, R, S, T, U, V enter the </t>
  </si>
  <si>
    <t>Then enter a "1" in column "W".</t>
  </si>
  <si>
    <t>Outlays are in millions of $.  On the spreadsheeet a positive number is a cut.</t>
  </si>
  <si>
    <t xml:space="preserve">        REVENUE (TAX) CUTS ARE NEGATIVE NUMBERS.</t>
  </si>
  <si>
    <t>REVENUE SUMMARY TABLES</t>
  </si>
  <si>
    <t xml:space="preserve">      Individual Income</t>
  </si>
  <si>
    <t xml:space="preserve">      Corporate Income</t>
  </si>
  <si>
    <t xml:space="preserve">from those listed in REDUCING THE DEFICIT.   There is an option to </t>
  </si>
  <si>
    <t>EXPENDITURES</t>
  </si>
  <si>
    <t>Use [Alt] o to reach outlays menu</t>
  </si>
  <si>
    <t>GOLDMAN SCHOOL OF PUBLIC POLICY</t>
  </si>
  <si>
    <t>You have a list of over 50 revenue options.  If you wish to make a revenue change,</t>
  </si>
  <si>
    <t>Nondefense discretionary</t>
  </si>
  <si>
    <t xml:space="preserve"> REVENUE OPTIONS (Billions of Dollars)</t>
  </si>
  <si>
    <t xml:space="preserve">   Non-Def Discret</t>
  </si>
  <si>
    <t xml:space="preserve">   Non-Def Discretionary</t>
  </si>
  <si>
    <t>Nondefense Discretionary</t>
  </si>
  <si>
    <t>Reduce the Growth in Appropriations for DOD</t>
  </si>
  <si>
    <t>Implement Pure Price Indexing</t>
  </si>
  <si>
    <t>Raise Earliest Age for Social Security</t>
  </si>
  <si>
    <t xml:space="preserve">   Nondefense Discretionary</t>
  </si>
  <si>
    <t>Type a "1" in the right hand column labeled "1=on, 0=off." (Column "AI")</t>
  </si>
  <si>
    <t>(2) ON SPREADSHEET OUTLAY CUTS ARE NEGATIVE NUMBERS - OUTLAY INCREASES ARE POSITIVE NUMBERS</t>
  </si>
  <si>
    <t>CONSOLIDATED BASELINE REVENUES</t>
  </si>
  <si>
    <t>then the entry would as follows.</t>
  </si>
  <si>
    <t>NEW CONSOLIDATED OUTLAY LEVEL</t>
  </si>
  <si>
    <t xml:space="preserve">     Total Tax Increases</t>
  </si>
  <si>
    <t>NEW CONSOLIDATED TAX LEVEL</t>
  </si>
  <si>
    <t>In the column to the right of the column labeled "1=on, 0=off" is a column (Column "AJ")</t>
  </si>
  <si>
    <t>MAN 10</t>
  </si>
  <si>
    <t>Elim Sub Loans to Grad Students</t>
  </si>
  <si>
    <t>MAN 11</t>
  </si>
  <si>
    <t>Change Interest Rate Student Loans</t>
  </si>
  <si>
    <t>MAN 12</t>
  </si>
  <si>
    <t>Add Public Plam to Heath Exchanges</t>
  </si>
  <si>
    <t>MAN 13</t>
  </si>
  <si>
    <t xml:space="preserve">     Revenue Options: which takes you the beginning of the list of all options.</t>
  </si>
  <si>
    <t>You have a list of over 150 spending options.  If you wish to cut a program</t>
  </si>
  <si>
    <t>Voucher Plan-Fed Workes Health-NDD</t>
  </si>
  <si>
    <t>14B</t>
  </si>
  <si>
    <t>MAN 15</t>
  </si>
  <si>
    <t>15 A</t>
  </si>
  <si>
    <t>Fed Share Long-Term Car to Voucher</t>
  </si>
  <si>
    <t>Index Grant to Changes in ECI</t>
  </si>
  <si>
    <t>#</t>
  </si>
  <si>
    <t>Description</t>
  </si>
  <si>
    <t xml:space="preserve">   Individual</t>
  </si>
  <si>
    <t>the results of the changes you have made.</t>
  </si>
  <si>
    <t xml:space="preserve">   Net Interest</t>
  </si>
  <si>
    <t xml:space="preserve">      Making changes:</t>
  </si>
  <si>
    <t xml:space="preserve">     Defense, Domestic, or Entitlements: will take you to that particular section</t>
  </si>
  <si>
    <t xml:space="preserve">   Total Outlay Reduction</t>
  </si>
  <si>
    <t xml:space="preserve">      Corporate Income Tax</t>
  </si>
  <si>
    <t xml:space="preserve"> OUTLAYS</t>
  </si>
  <si>
    <t xml:space="preserve">    </t>
  </si>
  <si>
    <t>0=OFF</t>
  </si>
  <si>
    <t xml:space="preserve"> &lt;-------</t>
  </si>
  <si>
    <t>-------</t>
  </si>
  <si>
    <t>OUTLAYS</t>
  </si>
  <si>
    <t>-----&gt;</t>
  </si>
  <si>
    <t xml:space="preserve"> &lt;-----</t>
  </si>
  <si>
    <t>Outlay summary tables the effect on your budget will be automatically calculated.</t>
  </si>
  <si>
    <t>BASELINE DEFICIT</t>
  </si>
  <si>
    <t>REVENUES (Billions of Dollars)</t>
  </si>
  <si>
    <t xml:space="preserve"> &lt;------------OUTLAYS (Millions of Dollars)------------&gt;</t>
  </si>
  <si>
    <t>15 B</t>
  </si>
  <si>
    <t>MAN 16</t>
  </si>
  <si>
    <t>of each option can be found.  This column is probably just out of view to the right</t>
  </si>
  <si>
    <t>on your computer screen.</t>
  </si>
  <si>
    <t>OTHER</t>
  </si>
  <si>
    <t xml:space="preserve">   TOTAL EXP. CUTS</t>
  </si>
  <si>
    <t>In the CBO Budget Options book the reverse is true -- an Outlay cut is listed</t>
  </si>
  <si>
    <t>as a minus number.</t>
  </si>
  <si>
    <t>DEF</t>
  </si>
  <si>
    <t>NDD</t>
  </si>
  <si>
    <t>MAN</t>
  </si>
  <si>
    <t xml:space="preserve">   Net Interest Savings</t>
  </si>
  <si>
    <t>TOTAL DEFICIT SAVINGS</t>
  </si>
  <si>
    <t>"Help" menu and selecting a topic from the index.</t>
  </si>
  <si>
    <t>"Good Luck!"</t>
  </si>
  <si>
    <t>include a small number of other programs which you can specify.</t>
  </si>
  <si>
    <t xml:space="preserve">     Custom: which takes you to section where you can custom design revenue options.</t>
  </si>
  <si>
    <t xml:space="preserve">            Custom changes:</t>
  </si>
  <si>
    <t>Provide Relief from the Individual Alternative Minimum Tax (AMT)</t>
  </si>
  <si>
    <t>Increase Individual Income Tax Rates</t>
  </si>
  <si>
    <t>Use Alt Measure of Inflation</t>
  </si>
  <si>
    <t xml:space="preserve">To make a change in the revenue options, "click" on "Revenue" on the </t>
  </si>
  <si>
    <t>menu bar.  This will give you several commands:</t>
  </si>
  <si>
    <t xml:space="preserve">Increase Medical Cost Sharing for Militarty Retrees Who Are Not Eligible for Medicare </t>
  </si>
  <si>
    <t>3A</t>
  </si>
  <si>
    <t>Discretionary Spending</t>
  </si>
  <si>
    <t>3B</t>
  </si>
  <si>
    <t>Mandatory Outlays</t>
  </si>
  <si>
    <t>DEF 4</t>
  </si>
  <si>
    <t xml:space="preserve">     REVENUES</t>
  </si>
  <si>
    <t>UNIVERSITY OF CALIFORNIA,  BERKELEY</t>
  </si>
  <si>
    <t>EXPENDITURE CUTS</t>
  </si>
  <si>
    <t xml:space="preserve">         Individual</t>
  </si>
  <si>
    <t>GETTING STARTED:</t>
  </si>
  <si>
    <t>DEFICIT REDUCTION PROJECT</t>
  </si>
  <si>
    <t xml:space="preserve">   Defense</t>
  </si>
  <si>
    <t>Increase Cost Sharing for Pharmaceuticals under TRICARE</t>
  </si>
  <si>
    <t xml:space="preserve"> Under TRICARE</t>
  </si>
  <si>
    <t>CARE</t>
  </si>
  <si>
    <t>5A</t>
  </si>
  <si>
    <t>Discretionary Outlays</t>
  </si>
  <si>
    <t xml:space="preserve">a decrease is entered as a negative number.  For example, if the tax change is </t>
  </si>
  <si>
    <t>Tax World-Wide Inc of US Corp</t>
  </si>
  <si>
    <t>Reinstate Superfund Taxes</t>
  </si>
  <si>
    <t>CONSOLIDATED BASELINE OUTLAYS</t>
  </si>
  <si>
    <t xml:space="preserve">      Other Taxes</t>
  </si>
  <si>
    <t>5B</t>
  </si>
  <si>
    <t>Change in Mandatory Outlays</t>
  </si>
  <si>
    <t>DEF 6</t>
  </si>
  <si>
    <t>REVENUE OPTIONS</t>
  </si>
  <si>
    <t>EXPENDITURE CALCULATIONS</t>
  </si>
  <si>
    <t>REVENUE CALCULATIONS</t>
  </si>
  <si>
    <t xml:space="preserve"> Spending Options With Revenue Effects</t>
  </si>
  <si>
    <t xml:space="preserve">     Custom: will take you to the portion of the outlay table where you are</t>
  </si>
  <si>
    <t xml:space="preserve">   Other</t>
  </si>
  <si>
    <t>able to create your own options.</t>
  </si>
  <si>
    <t>This spreadsheet has been created using the data from CBO publication,</t>
  </si>
  <si>
    <t xml:space="preserve">         Other</t>
  </si>
  <si>
    <t xml:space="preserve">  </t>
  </si>
  <si>
    <t>Ease Restriction on Contracting</t>
  </si>
  <si>
    <t xml:space="preserve">       (Adjusted for Inflation)</t>
  </si>
  <si>
    <t xml:space="preserve">   Corporate</t>
  </si>
  <si>
    <t xml:space="preserve">of options. </t>
  </si>
  <si>
    <t>REDUCTIONS FROM BASELINE</t>
  </si>
  <si>
    <t xml:space="preserve">   Social</t>
  </si>
  <si>
    <t>Revenue summary tables the effect on your budget will be automatically calculated.</t>
  </si>
  <si>
    <t>ADDITIONS TO BASELINE</t>
  </si>
  <si>
    <t>REMEMBER: a "1"  will mean you are making the revenue change.</t>
  </si>
  <si>
    <t xml:space="preserve">      Individual Income Tax</t>
  </si>
  <si>
    <t xml:space="preserve">      Social Insurance Taxes</t>
  </si>
  <si>
    <t>To chose an outlay spending cut, "click" on "Outlays" on the menu bar.</t>
  </si>
  <si>
    <t xml:space="preserve">  REVENUES</t>
  </si>
  <si>
    <t>Percent New Taxes of Total</t>
  </si>
  <si>
    <t>REMEMBER: A "1"  will mean you are cutting that program.</t>
  </si>
  <si>
    <t>NEW DEFICIT</t>
  </si>
  <si>
    <t>positive revenue effects.</t>
  </si>
  <si>
    <t xml:space="preserve">     Revenues: which takes you to the beginning of the strictly revenue options</t>
  </si>
  <si>
    <t xml:space="preserve">Remember: a revenue increase is included as a positive number while a </t>
  </si>
  <si>
    <t>Lower Fannie Mae &amp; Fannie Mac Lim</t>
  </si>
  <si>
    <t>MAN 9</t>
  </si>
  <si>
    <t>Inc Fannie Mac &amp; Fannie Mac Fees</t>
  </si>
  <si>
    <t>Create State Revolving Funds-Water</t>
  </si>
  <si>
    <t>NDD 26</t>
  </si>
  <si>
    <t>Drop Weather Comm from CDBG</t>
  </si>
  <si>
    <t>NDD 27</t>
  </si>
  <si>
    <t>Elim Certain Ele &amp; Sec Edu Grants</t>
  </si>
  <si>
    <t>NDD 28</t>
  </si>
  <si>
    <t>13A</t>
  </si>
  <si>
    <t>13B</t>
  </si>
  <si>
    <t>Limit Med Malpractice Torts-NDD $</t>
  </si>
  <si>
    <t>Limit Med Malpractice Torts-MAN $</t>
  </si>
  <si>
    <t>MAN 14</t>
  </si>
  <si>
    <t>14A</t>
  </si>
  <si>
    <t>Voucher Plan-Fed Workes Health-MAN</t>
  </si>
  <si>
    <t>Elim Senior Comm Service Employ Prog</t>
  </si>
  <si>
    <t>NDD 32</t>
  </si>
  <si>
    <t>Redu $ Food Safety Thru Fees</t>
  </si>
  <si>
    <t>NDD 33</t>
  </si>
  <si>
    <t>33A</t>
  </si>
  <si>
    <t>Restrict Growth to 1 Percent</t>
  </si>
  <si>
    <t>33B</t>
  </si>
  <si>
    <t>Redu 2012 Level &amp; Allow Inflation</t>
  </si>
  <si>
    <t>NDD 34</t>
  </si>
  <si>
    <t>Increase Payments FHA Tenants</t>
  </si>
  <si>
    <t>NDD 35</t>
  </si>
  <si>
    <t>End VA Care for Groups 7 and 8</t>
  </si>
  <si>
    <t>35A</t>
  </si>
  <si>
    <t>35B</t>
  </si>
  <si>
    <t>Redu Floor Medicaid Serv Match Rate</t>
  </si>
  <si>
    <t>MAN 17</t>
  </si>
  <si>
    <t>Redu Fed Payments-Grad Medical Edu</t>
  </si>
  <si>
    <t>MAN 18</t>
  </si>
  <si>
    <t>Raise Medicare Eligibility Age to 67</t>
  </si>
  <si>
    <t>MAN 19</t>
  </si>
  <si>
    <t xml:space="preserve">Cost Sharing - First 20 Days Nursing </t>
  </si>
  <si>
    <t>MAN 20</t>
  </si>
  <si>
    <t>Require Co-Pay Home Health Care</t>
  </si>
  <si>
    <t>MAN 21</t>
  </si>
  <si>
    <t>Reduce Medicare Costs By Charging the Cost-Sharing Structures for Medicare and Medigap Insurance</t>
  </si>
  <si>
    <t>21A</t>
  </si>
  <si>
    <t>Uniform Cost Sharing Only</t>
  </si>
  <si>
    <t>21B</t>
  </si>
  <si>
    <t>Restrict Medigap Plans Only</t>
  </si>
  <si>
    <t>21C</t>
  </si>
  <si>
    <t>Uniform Cost Sharing &amp; Rest Medigap</t>
  </si>
  <si>
    <t>MAN 22</t>
  </si>
  <si>
    <t>Raise Part B Premium to 35% of Costs</t>
  </si>
  <si>
    <t xml:space="preserve">   TOTAL</t>
  </si>
  <si>
    <t>You can choose options which will reduce outlays or increase revenues</t>
  </si>
  <si>
    <t xml:space="preserve">Several options will appear: </t>
  </si>
  <si>
    <t xml:space="preserve">     Outlay Options: will take you to the beginning of the list of outlay options.</t>
  </si>
  <si>
    <t xml:space="preserve">    PERCENTAGE SAVINGS</t>
  </si>
  <si>
    <t>INTEREST COSTS</t>
  </si>
  <si>
    <t>Assumed int rate:</t>
  </si>
  <si>
    <t>DEFICIT</t>
  </si>
  <si>
    <t>Total</t>
  </si>
  <si>
    <t xml:space="preserve">     Revenue percents: a summary of the percent distribution of revenue changes </t>
  </si>
  <si>
    <t xml:space="preserve">     Outlay Summary and Outlay Percents: will take you to summary tables showing</t>
  </si>
  <si>
    <t xml:space="preserve">There is a set of utilities written into this worksheet which </t>
  </si>
  <si>
    <t>1=ON</t>
  </si>
  <si>
    <t>Page</t>
  </si>
  <si>
    <t>=</t>
  </si>
  <si>
    <t>Several summary tables comparing your new Budget to the CBO baseline</t>
  </si>
  <si>
    <t>Redu Growth by 1 % Annually</t>
  </si>
  <si>
    <t>Redu Funding By 1 % Annually</t>
  </si>
  <si>
    <t>DEF 2</t>
  </si>
  <si>
    <t>Cap Increase in Military Pay</t>
  </si>
  <si>
    <t>DEF 3</t>
  </si>
  <si>
    <t>Elim Mortgage Interest Deduct</t>
  </si>
  <si>
    <t>End Itimized Current Deduction</t>
  </si>
  <si>
    <t>Cap at 2% of AGI</t>
  </si>
  <si>
    <t>REV 6</t>
  </si>
  <si>
    <t>Curtail Deduct Charitable Gifts</t>
  </si>
  <si>
    <t>REV 7</t>
  </si>
  <si>
    <t>Limit the TRICARE Benefit for Military Retirees and their Dependents</t>
  </si>
  <si>
    <t>4A</t>
  </si>
  <si>
    <t>Change in Discretionary Spending</t>
  </si>
  <si>
    <t>4B</t>
  </si>
  <si>
    <t>DEF 5</t>
  </si>
  <si>
    <t>Tax Carried Interest-Ordinary Inc</t>
  </si>
  <si>
    <t>REV 11</t>
  </si>
  <si>
    <t xml:space="preserve">Tax SS &amp; RR Ret Benefits Same </t>
  </si>
  <si>
    <t>REV 12</t>
  </si>
  <si>
    <t>Redu Limit-Contr Retirement Plan</t>
  </si>
  <si>
    <t>REV 13</t>
  </si>
  <si>
    <t>Replace Tax Exclusion for Interest</t>
  </si>
  <si>
    <t>Elim Child Tax Credit</t>
  </si>
  <si>
    <t>REV 15</t>
  </si>
  <si>
    <t>Elim Educational Expenses Credit</t>
  </si>
  <si>
    <t>REV 16</t>
  </si>
  <si>
    <t xml:space="preserve">REV 16 </t>
  </si>
  <si>
    <t>Revenues</t>
  </si>
  <si>
    <t>Total Effect on Deficit</t>
  </si>
  <si>
    <t>REV 17</t>
  </si>
  <si>
    <t>SS-Include New St&amp;Loc Workers</t>
  </si>
  <si>
    <t>REV 18</t>
  </si>
  <si>
    <t>Consolidate DOD Retail Activities</t>
  </si>
  <si>
    <t>DEF 7</t>
  </si>
  <si>
    <t>Replace Joint Fighter with F-16s/FA-18</t>
  </si>
  <si>
    <t>DEF 8</t>
  </si>
  <si>
    <t>Cancel Navy&amp;Marine Joint Strike Fighters</t>
  </si>
  <si>
    <t>DEF 9</t>
  </si>
  <si>
    <t>Cut Aircraft Carriers to 10 &amp; Wings to 9</t>
  </si>
  <si>
    <t>Cancel Exped Flight Vehicle</t>
  </si>
  <si>
    <t>DEF 10</t>
  </si>
  <si>
    <t>DEF 11</t>
  </si>
  <si>
    <t>Delay Army Ground Combat Vehicle</t>
  </si>
  <si>
    <t>DEF 12</t>
  </si>
  <si>
    <t>DEF 13</t>
  </si>
  <si>
    <t>Teminate Precision Track Space System</t>
  </si>
  <si>
    <t>Term Med Air Defense System Prog</t>
  </si>
  <si>
    <t>NDD 14</t>
  </si>
  <si>
    <t>Redu Growth in Non-Def Appropriations</t>
  </si>
  <si>
    <t>Redu By 1 % Point Annually</t>
  </si>
  <si>
    <t>NDD14</t>
  </si>
  <si>
    <t>Freeze Funding at 2011 Level</t>
  </si>
  <si>
    <t>14C</t>
  </si>
  <si>
    <t>containing page numbers in the book "Budget Options" where explanations</t>
  </si>
  <si>
    <t>10YR CUMULATIVE DEFICIT CHANGE</t>
  </si>
  <si>
    <t>10-YR CUMULATIVE CHANGE</t>
  </si>
  <si>
    <t>10-YR DEFICIT CHANGE</t>
  </si>
  <si>
    <t>MAN-1</t>
  </si>
  <si>
    <t>DOD-TRICARE-MIN Out of Pocket</t>
  </si>
  <si>
    <t>1A</t>
  </si>
  <si>
    <t>1B</t>
  </si>
  <si>
    <t>MEDICARE-TRICARE-Min Out of Pocket</t>
  </si>
  <si>
    <t>MAN 2</t>
  </si>
  <si>
    <t>Transfer TVA Functions &amp; Assets</t>
  </si>
  <si>
    <t>MAN 3</t>
  </si>
  <si>
    <t>Redu Size Petroleum Reserve</t>
  </si>
  <si>
    <t>MAN 4</t>
  </si>
  <si>
    <t>Prohibit New Enrollment CSP</t>
  </si>
  <si>
    <t>MAN 5</t>
  </si>
  <si>
    <t>Limit Enroll in Con Res Prog</t>
  </si>
  <si>
    <t>MAN 6</t>
  </si>
  <si>
    <t>Redu Subsidy Crop Insurance Prog</t>
  </si>
  <si>
    <t>MAN 7</t>
  </si>
  <si>
    <t>Redu 20% Share-Farmer's Base Average</t>
  </si>
  <si>
    <t>MAN 8</t>
  </si>
  <si>
    <t>Increase Fees - Aviation Security</t>
  </si>
  <si>
    <t>NDD 23</t>
  </si>
  <si>
    <t>Elim Intercity Rail Subsidies</t>
  </si>
  <si>
    <t>NDD 24</t>
  </si>
  <si>
    <t>Elim the Transit Starts Program</t>
  </si>
  <si>
    <t>NDD 25</t>
  </si>
  <si>
    <t>27B</t>
  </si>
  <si>
    <t>Narrow Base</t>
  </si>
  <si>
    <t>REV 28</t>
  </si>
  <si>
    <t>Inc Excise Tax-Motor Fuels 25 Cnt</t>
  </si>
  <si>
    <t>REV 30</t>
  </si>
  <si>
    <t>REV 29</t>
  </si>
  <si>
    <t>Tax on Alcoholic Bev to $16 per</t>
  </si>
  <si>
    <t>Restrict Pell Grants to Neediest Student</t>
  </si>
  <si>
    <t>NDD 29</t>
  </si>
  <si>
    <t>Elim $ National Community Service</t>
  </si>
  <si>
    <t>NDD 30</t>
  </si>
  <si>
    <t>NDD 31</t>
  </si>
  <si>
    <t>Redu $ for Arts &amp; Humanities</t>
  </si>
  <si>
    <t>Fee on Large Financial Institutions</t>
  </si>
  <si>
    <t>REV 34</t>
  </si>
  <si>
    <t>REV 35</t>
  </si>
  <si>
    <t>Price on Emissions of Greenhouse</t>
  </si>
  <si>
    <t>REVENUE OPTIONS THAT WOULD INCREASE THE DEFICIT</t>
  </si>
  <si>
    <t>REV A-1</t>
  </si>
  <si>
    <t>Redu or Constrain NIH Funding</t>
  </si>
  <si>
    <t>REV A-2</t>
  </si>
  <si>
    <t>(a) Make 2011 Exempt Permanent</t>
  </si>
  <si>
    <t>(b) Eliminate the AMT</t>
  </si>
  <si>
    <t>REV A-3</t>
  </si>
  <si>
    <t>Modify Estate and Gift Taxes</t>
  </si>
  <si>
    <t>(a) Alternative 1</t>
  </si>
  <si>
    <t>(b) Alternative 2</t>
  </si>
  <si>
    <t>(c) Alternative 3</t>
  </si>
  <si>
    <t>EXPENDITURE OPTIONS THAT WOULD INCREASE THE DEFICIT</t>
  </si>
  <si>
    <t>MAN A-1</t>
  </si>
  <si>
    <t>Extend Req-States Provide Med Asst</t>
  </si>
  <si>
    <t>MAN A-2</t>
  </si>
  <si>
    <t>NDD 36</t>
  </si>
  <si>
    <t>Reduce $ Certain DOJ Grants</t>
  </si>
  <si>
    <t>NDD 37</t>
  </si>
  <si>
    <t>Redu Fed Civilian Employee' Pay</t>
  </si>
  <si>
    <t>NDD 38</t>
  </si>
  <si>
    <t>Fees to Cover Cost of Regulation</t>
  </si>
  <si>
    <t>38A</t>
  </si>
  <si>
    <t>Inc Fees for Army Corps of Engineers</t>
  </si>
  <si>
    <t>38B</t>
  </si>
  <si>
    <t>Fees for Hardrock Mining on Fed Lands</t>
  </si>
  <si>
    <t>38C</t>
  </si>
  <si>
    <t>Use State Formulas-Grazing Fees</t>
  </si>
  <si>
    <t>38D</t>
  </si>
  <si>
    <t>Fees on St. Lawrence Seaway Users</t>
  </si>
  <si>
    <t>38E</t>
  </si>
  <si>
    <t>Fees for Costs of New Pesticide-Chem</t>
  </si>
  <si>
    <t>38F</t>
  </si>
  <si>
    <t>MAN 23</t>
  </si>
  <si>
    <t>Redu Medicare Payment Rates-High$</t>
  </si>
  <si>
    <t>MAN 24</t>
  </si>
  <si>
    <t>Elim Critical Hospital &amp; Other Programs</t>
  </si>
  <si>
    <t>MAN 25</t>
  </si>
  <si>
    <t>Req Man-Pay Premium Rate For Drugs</t>
  </si>
  <si>
    <t>MAN 26</t>
  </si>
  <si>
    <t>Base COLAs On Alt Measures of Infl</t>
  </si>
  <si>
    <t>MAN 27</t>
  </si>
  <si>
    <t>Base Soc Sec On Alt Measure of Infl</t>
  </si>
  <si>
    <t>MAN 28</t>
  </si>
  <si>
    <t>Link Initial Social Security Benefits to Average Prices Instead of Average Earnings</t>
  </si>
  <si>
    <t>28A</t>
  </si>
  <si>
    <t>28B</t>
  </si>
  <si>
    <t>Implement Progresive Price Indexing</t>
  </si>
  <si>
    <t>MAN 29</t>
  </si>
  <si>
    <t>MAN 30</t>
  </si>
  <si>
    <t>Raise Full Soc Security Retirement Age</t>
  </si>
  <si>
    <t>MAN 31</t>
  </si>
  <si>
    <t>Lengthen SS Com Period By 3 Years</t>
  </si>
  <si>
    <t>MAN 32</t>
  </si>
  <si>
    <t>Apply SS Benefit Formula to Ind Years</t>
  </si>
  <si>
    <t>DEF 1</t>
  </si>
  <si>
    <t>Freeze at 2011 Level</t>
  </si>
  <si>
    <t>1C</t>
  </si>
  <si>
    <t>REV 5</t>
  </si>
  <si>
    <t>Limit or Eliminate Deduction for State and Local Taxes</t>
  </si>
  <si>
    <t>38H</t>
  </si>
  <si>
    <t>Inc Registration Fees for FAA</t>
  </si>
  <si>
    <t>38I</t>
  </si>
  <si>
    <t>Collect New Fees for FDA</t>
  </si>
  <si>
    <t>Add Public Plan to ACA Exchanges</t>
  </si>
  <si>
    <t>2012-2016</t>
  </si>
  <si>
    <t>2012-2021</t>
  </si>
  <si>
    <t>Limit Deduct Tax Benefit to 15%</t>
  </si>
  <si>
    <t>REV 8</t>
  </si>
  <si>
    <t>Inc Employer-Paid Premiums</t>
  </si>
  <si>
    <t>REV 9</t>
  </si>
  <si>
    <t>Include Invest Inc From Life Insurance</t>
  </si>
  <si>
    <t>REV 10</t>
  </si>
  <si>
    <t>1F</t>
  </si>
  <si>
    <t>Raise All Rates By 1 %</t>
  </si>
  <si>
    <t>Raise Ordinary &amp; AMT By 1%</t>
  </si>
  <si>
    <t>Raise Ord. AMT &amp; Cap Gains</t>
  </si>
  <si>
    <t xml:space="preserve"> Raise Top Two Ord Rte By 1%</t>
  </si>
  <si>
    <t xml:space="preserve"> Raise 2 Top Ord Rates By 1%</t>
  </si>
  <si>
    <t>Raise 3 Top Ord Rates By 1%</t>
  </si>
  <si>
    <t>REV 14</t>
  </si>
  <si>
    <t>Elim Refundable Portion of Credit</t>
  </si>
  <si>
    <t>Per Extend Medicaid Cost-Shar Asst</t>
  </si>
  <si>
    <t>MAN A-3</t>
  </si>
  <si>
    <t>Inc Soc Sec for Low Earning Workers</t>
  </si>
  <si>
    <t>Domestic Programs</t>
  </si>
  <si>
    <t>Discretionary Defense</t>
  </si>
  <si>
    <t>Discretionary Non-defense</t>
  </si>
  <si>
    <t>AVOIDING EXPENDITURE CUTS (SEQUESTRATION) UNDER THE 2011 BUDGET CONTROL ACT</t>
  </si>
  <si>
    <t>Increase Maximum Taxable Earnings for Social Security Payroll Tax</t>
  </si>
  <si>
    <t>Inc Corp Inc Tax By 1 % Point</t>
  </si>
  <si>
    <t>REV 19</t>
  </si>
  <si>
    <t>Corp Inc Tax Rate at 35% for All</t>
  </si>
  <si>
    <t>REV 20</t>
  </si>
  <si>
    <t>Repeal LIFO &amp; Lower Cost or Mkt</t>
  </si>
  <si>
    <t>REV 21</t>
  </si>
  <si>
    <t>End Expensing for Extracting Indus</t>
  </si>
  <si>
    <t>REV 22</t>
  </si>
  <si>
    <t>Extend Depreciating Period</t>
  </si>
  <si>
    <t>REV 23</t>
  </si>
  <si>
    <t>Repeal Dedu-Domestic Product</t>
  </si>
  <si>
    <t>REV 24</t>
  </si>
  <si>
    <t>Elim Source-Rules Exception</t>
  </si>
  <si>
    <t>REV 25</t>
  </si>
  <si>
    <t>REV 26</t>
  </si>
  <si>
    <t>Exempt Active For Dividends</t>
  </si>
  <si>
    <t>Reduc Funding By 1 Percent Annually</t>
  </si>
  <si>
    <t>NDD 15</t>
  </si>
  <si>
    <t>Elim DOE Energy Conservation Grants</t>
  </si>
  <si>
    <t>NDD 16</t>
  </si>
  <si>
    <t>Redu DOE Funding for Energy Tech</t>
  </si>
  <si>
    <t>Develop</t>
  </si>
  <si>
    <t>16A</t>
  </si>
  <si>
    <t>Redu $ Fossil Energy Research &amp; Dev</t>
  </si>
  <si>
    <t>16B</t>
  </si>
  <si>
    <t>Redu $ Nuclear Energy Research</t>
  </si>
  <si>
    <t>16C</t>
  </si>
  <si>
    <t>Redu $ Energy Efficiency&amp;Renewals</t>
  </si>
  <si>
    <t>16D</t>
  </si>
  <si>
    <t>Total -- All the Above Programs</t>
  </si>
  <si>
    <t>NDD 17</t>
  </si>
  <si>
    <t>Elim Fed Wastewater Grants</t>
  </si>
  <si>
    <t>NDD 18</t>
  </si>
  <si>
    <t>Inc Fees for Inland Waterway System</t>
  </si>
  <si>
    <t>NDD 19</t>
  </si>
  <si>
    <t>Elim Inter Trade Adm Promotion Activ</t>
  </si>
  <si>
    <t>NDD 20</t>
  </si>
  <si>
    <t>Lim Highway $ to Expected Revenues</t>
  </si>
  <si>
    <t>NDD 21</t>
  </si>
  <si>
    <t>Elim Grants to Large &amp; Med Airports</t>
  </si>
  <si>
    <t>NDD 22</t>
  </si>
  <si>
    <t>REV 27</t>
  </si>
  <si>
    <t>Impose a 5 Percent Value-Added Tax</t>
  </si>
  <si>
    <t>27A</t>
  </si>
  <si>
    <t>Board Base</t>
  </si>
  <si>
    <t>Limit Med Malpractice Torts</t>
  </si>
  <si>
    <t>Adopt a Voucher Plan for Fed Employ</t>
  </si>
  <si>
    <t>REV 1</t>
  </si>
  <si>
    <t xml:space="preserve"> 1A</t>
  </si>
  <si>
    <t>REV 2</t>
  </si>
  <si>
    <t>Raise Tax on Capital Gains</t>
  </si>
  <si>
    <t>REV 3</t>
  </si>
  <si>
    <t>REV 4</t>
  </si>
  <si>
    <t>1D</t>
  </si>
  <si>
    <t>1E</t>
  </si>
  <si>
    <t>Excise Tax on High Cost Health Ins</t>
  </si>
  <si>
    <t>REV 31</t>
  </si>
  <si>
    <t>Inc Medicare HI Tax 1 % Point</t>
  </si>
  <si>
    <t>REV 33</t>
  </si>
  <si>
    <t>REV 32</t>
  </si>
  <si>
    <t>Repeal Indiv Health Ins Mandate</t>
  </si>
  <si>
    <t xml:space="preserve">They are John W. Ellwood estimates.  </t>
  </si>
  <si>
    <t>To adopt these changes click on the Options at AJ134, AJ135, and/0r AJ136.</t>
  </si>
  <si>
    <t xml:space="preserve">REDUCTIONS IN OUTLAYS NEEDED </t>
  </si>
  <si>
    <t>REVISED 10/29/13</t>
  </si>
  <si>
    <t>TOTAL</t>
  </si>
  <si>
    <t>___________________________________________________________________________________________________________________________________________________________________________</t>
  </si>
  <si>
    <t>TO STAY WITH THE CAPS (a)</t>
  </si>
  <si>
    <t xml:space="preserve">(a) The caps required under the Budget Control Act are included in the May 2013 CBO Baseline.  </t>
  </si>
  <si>
    <t xml:space="preserve">The outlays in the above table are the dollar amounts that would be added to the May 2013 CBO Baseline if the Caps were removed.  </t>
  </si>
  <si>
    <t xml:space="preserve">BASED ON THE MARCH 2011 EDITION OF THE CBO DOCUMENT </t>
  </si>
  <si>
    <t xml:space="preserve">            BUDGET OPTIONS AND MAY 2013 CBO BASELINE</t>
  </si>
  <si>
    <t>Permanently Extend the Individual Income Tax Provisions of the Tax Relief, Unemplormant Insurance Reauthorization, Job Creation Act of 2010</t>
  </si>
  <si>
    <t>A</t>
  </si>
  <si>
    <t>(a) Statutory Rate Changes</t>
  </si>
  <si>
    <t>(b) 10 Percent Bracket</t>
  </si>
  <si>
    <t>(c) Expended Child Tax Credit</t>
  </si>
  <si>
    <t>(d) Marriage Penalty Relief</t>
  </si>
  <si>
    <t>(f) Limits Per Exemptions &amp; Dedu</t>
  </si>
  <si>
    <t>Extend Individual Income Tax Provisions of ARRA</t>
  </si>
  <si>
    <t>B</t>
  </si>
  <si>
    <t>Extend Individual Income Tax Provisions of EGTRRA</t>
  </si>
  <si>
    <t>Dividends &amp; Cap Gains Rates</t>
  </si>
  <si>
    <t>C</t>
  </si>
  <si>
    <t>Extend Individual Income Tax Provisions of JGTRRA</t>
  </si>
  <si>
    <t>(a) Amer Opportunity Tax Credit</t>
  </si>
  <si>
    <t>(b) Expanded Child Credit</t>
  </si>
  <si>
    <t>(c)  Expanded EITC</t>
  </si>
  <si>
    <t>(d) AMT Relief</t>
  </si>
  <si>
    <t>D</t>
  </si>
  <si>
    <t>Extend All of the Above Provisions</t>
  </si>
  <si>
    <t>Extend All the Above</t>
  </si>
  <si>
    <t>.</t>
  </si>
  <si>
    <t>Fees to Offset Cost-Rail Safety Activities</t>
  </si>
  <si>
    <t>38G</t>
  </si>
  <si>
    <t>Transaction Fees for CFTC Activities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</si>
</sst>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"/>
    <numFmt numFmtId="166" formatCode="0.00_)"/>
    <numFmt numFmtId="167" formatCode="0_)"/>
    <numFmt numFmtId="168" formatCode="0.0"/>
    <numFmt numFmtId="169" formatCode="[$-409]dddd\,\ mmmm\ d\,\ yyyy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name val="Verdana"/>
      <family val="0"/>
    </font>
    <font>
      <b/>
      <sz val="9"/>
      <color indexed="10"/>
      <name val="Arial"/>
      <family val="0"/>
    </font>
    <font>
      <b/>
      <sz val="9"/>
      <color indexed="12"/>
      <name val="Arial"/>
      <family val="0"/>
    </font>
    <font>
      <b/>
      <i/>
      <sz val="9"/>
      <name val="Arial"/>
      <family val="0"/>
    </font>
    <font>
      <u val="single"/>
      <sz val="9"/>
      <name val="Arial"/>
      <family val="0"/>
    </font>
    <font>
      <sz val="9"/>
      <color indexed="12"/>
      <name val="Arial"/>
      <family val="0"/>
    </font>
    <font>
      <sz val="9"/>
      <color indexed="8"/>
      <name val="Arial"/>
      <family val="0"/>
    </font>
    <font>
      <sz val="9"/>
      <color indexed="10"/>
      <name val="Arial"/>
      <family val="0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double">
        <color indexed="10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164" fontId="3" fillId="33" borderId="0" xfId="0" applyNumberFormat="1" applyFont="1" applyFill="1" applyAlignment="1" applyProtection="1">
      <alignment horizontal="left"/>
      <protection/>
    </xf>
    <xf numFmtId="0" fontId="3" fillId="33" borderId="0" xfId="0" applyFont="1" applyFill="1" applyAlignment="1">
      <alignment/>
    </xf>
    <xf numFmtId="1" fontId="4" fillId="33" borderId="0" xfId="0" applyNumberFormat="1" applyFont="1" applyFill="1" applyAlignment="1" applyProtection="1">
      <alignment horizontal="left"/>
      <protection/>
    </xf>
    <xf numFmtId="1" fontId="4" fillId="33" borderId="10" xfId="0" applyNumberFormat="1" applyFont="1" applyFill="1" applyBorder="1" applyAlignment="1" applyProtection="1">
      <alignment horizontal="left"/>
      <protection/>
    </xf>
    <xf numFmtId="164" fontId="3" fillId="33" borderId="0" xfId="0" applyNumberFormat="1" applyFont="1" applyFill="1" applyBorder="1" applyAlignment="1" applyProtection="1">
      <alignment horizontal="left"/>
      <protection/>
    </xf>
    <xf numFmtId="164" fontId="4" fillId="33" borderId="0" xfId="0" applyNumberFormat="1" applyFont="1" applyFill="1" applyAlignment="1" applyProtection="1">
      <alignment horizontal="left"/>
      <protection/>
    </xf>
    <xf numFmtId="164" fontId="4" fillId="33" borderId="11" xfId="0" applyNumberFormat="1" applyFont="1" applyFill="1" applyBorder="1" applyAlignment="1" applyProtection="1">
      <alignment horizontal="left"/>
      <protection/>
    </xf>
    <xf numFmtId="0" fontId="3" fillId="33" borderId="12" xfId="0" applyFont="1" applyFill="1" applyBorder="1" applyAlignment="1">
      <alignment/>
    </xf>
    <xf numFmtId="164" fontId="3" fillId="33" borderId="0" xfId="0" applyNumberFormat="1" applyFont="1" applyFill="1" applyAlignment="1">
      <alignment horizontal="left"/>
    </xf>
    <xf numFmtId="164" fontId="3" fillId="34" borderId="0" xfId="0" applyNumberFormat="1" applyFont="1" applyFill="1" applyAlignment="1" applyProtection="1">
      <alignment horizontal="left"/>
      <protection/>
    </xf>
    <xf numFmtId="1" fontId="3" fillId="33" borderId="0" xfId="0" applyNumberFormat="1" applyFont="1" applyFill="1" applyAlignment="1">
      <alignment horizontal="right"/>
    </xf>
    <xf numFmtId="1" fontId="3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165" fontId="3" fillId="33" borderId="0" xfId="0" applyNumberFormat="1" applyFont="1" applyFill="1" applyAlignment="1">
      <alignment horizontal="right"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7" fillId="36" borderId="13" xfId="0" applyFont="1" applyFill="1" applyBorder="1" applyAlignment="1">
      <alignment horizontal="centerContinuous"/>
    </xf>
    <xf numFmtId="0" fontId="7" fillId="36" borderId="14" xfId="0" applyFont="1" applyFill="1" applyBorder="1" applyAlignment="1">
      <alignment horizontal="centerContinuous"/>
    </xf>
    <xf numFmtId="0" fontId="7" fillId="36" borderId="15" xfId="0" applyFont="1" applyFill="1" applyBorder="1" applyAlignment="1">
      <alignment horizontal="centerContinuous"/>
    </xf>
    <xf numFmtId="1" fontId="3" fillId="33" borderId="0" xfId="0" applyNumberFormat="1" applyFont="1" applyFill="1" applyAlignment="1" applyProtection="1">
      <alignment horizontal="fill"/>
      <protection/>
    </xf>
    <xf numFmtId="164" fontId="3" fillId="33" borderId="16" xfId="0" applyNumberFormat="1" applyFont="1" applyFill="1" applyBorder="1" applyAlignment="1" applyProtection="1">
      <alignment horizontal="left"/>
      <protection/>
    </xf>
    <xf numFmtId="1" fontId="3" fillId="33" borderId="16" xfId="0" applyNumberFormat="1" applyFont="1" applyFill="1" applyBorder="1" applyAlignment="1">
      <alignment/>
    </xf>
    <xf numFmtId="0" fontId="7" fillId="36" borderId="17" xfId="0" applyFont="1" applyFill="1" applyBorder="1" applyAlignment="1">
      <alignment horizontal="centerContinuous"/>
    </xf>
    <xf numFmtId="0" fontId="7" fillId="36" borderId="0" xfId="0" applyFont="1" applyFill="1" applyBorder="1" applyAlignment="1">
      <alignment horizontal="centerContinuous"/>
    </xf>
    <xf numFmtId="0" fontId="7" fillId="36" borderId="18" xfId="0" applyFont="1" applyFill="1" applyBorder="1" applyAlignment="1">
      <alignment horizontal="centerContinuous"/>
    </xf>
    <xf numFmtId="165" fontId="3" fillId="33" borderId="19" xfId="0" applyNumberFormat="1" applyFont="1" applyFill="1" applyBorder="1" applyAlignment="1">
      <alignment horizontal="right"/>
    </xf>
    <xf numFmtId="0" fontId="7" fillId="36" borderId="20" xfId="0" applyFont="1" applyFill="1" applyBorder="1" applyAlignment="1">
      <alignment horizontal="centerContinuous"/>
    </xf>
    <xf numFmtId="0" fontId="7" fillId="36" borderId="21" xfId="0" applyFont="1" applyFill="1" applyBorder="1" applyAlignment="1">
      <alignment horizontal="centerContinuous"/>
    </xf>
    <xf numFmtId="0" fontId="7" fillId="36" borderId="22" xfId="0" applyFont="1" applyFill="1" applyBorder="1" applyAlignment="1">
      <alignment horizontal="centerContinuous"/>
    </xf>
    <xf numFmtId="1" fontId="3" fillId="33" borderId="19" xfId="0" applyNumberFormat="1" applyFont="1" applyFill="1" applyBorder="1" applyAlignment="1">
      <alignment/>
    </xf>
    <xf numFmtId="164" fontId="3" fillId="33" borderId="0" xfId="0" applyNumberFormat="1" applyFont="1" applyFill="1" applyAlignment="1" applyProtection="1">
      <alignment horizontal="right"/>
      <protection/>
    </xf>
    <xf numFmtId="1" fontId="3" fillId="33" borderId="23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164" fontId="3" fillId="33" borderId="11" xfId="0" applyNumberFormat="1" applyFont="1" applyFill="1" applyBorder="1" applyAlignment="1" applyProtection="1">
      <alignment horizontal="left"/>
      <protection/>
    </xf>
    <xf numFmtId="165" fontId="3" fillId="33" borderId="16" xfId="0" applyNumberFormat="1" applyFont="1" applyFill="1" applyBorder="1" applyAlignment="1">
      <alignment horizontal="right"/>
    </xf>
    <xf numFmtId="1" fontId="4" fillId="33" borderId="0" xfId="0" applyNumberFormat="1" applyFont="1" applyFill="1" applyAlignment="1">
      <alignment/>
    </xf>
    <xf numFmtId="1" fontId="3" fillId="33" borderId="0" xfId="0" applyNumberFormat="1" applyFont="1" applyFill="1" applyAlignment="1" applyProtection="1">
      <alignment horizontal="left"/>
      <protection/>
    </xf>
    <xf numFmtId="0" fontId="8" fillId="33" borderId="0" xfId="0" applyFont="1" applyFill="1" applyAlignment="1">
      <alignment/>
    </xf>
    <xf numFmtId="164" fontId="3" fillId="33" borderId="0" xfId="0" applyNumberFormat="1" applyFont="1" applyFill="1" applyAlignment="1" applyProtection="1">
      <alignment horizontal="fill"/>
      <protection/>
    </xf>
    <xf numFmtId="1" fontId="3" fillId="33" borderId="0" xfId="0" applyNumberFormat="1" applyFont="1" applyFill="1" applyAlignment="1" applyProtection="1">
      <alignment horizontal="right"/>
      <protection/>
    </xf>
    <xf numFmtId="165" fontId="3" fillId="33" borderId="0" xfId="0" applyNumberFormat="1" applyFont="1" applyFill="1" applyAlignment="1" applyProtection="1">
      <alignment horizontal="left"/>
      <protection/>
    </xf>
    <xf numFmtId="165" fontId="3" fillId="33" borderId="0" xfId="0" applyNumberFormat="1" applyFont="1" applyFill="1" applyAlignment="1">
      <alignment/>
    </xf>
    <xf numFmtId="165" fontId="3" fillId="33" borderId="0" xfId="0" applyNumberFormat="1" applyFont="1" applyFill="1" applyAlignment="1" applyProtection="1">
      <alignment horizontal="right"/>
      <protection/>
    </xf>
    <xf numFmtId="1" fontId="3" fillId="33" borderId="12" xfId="0" applyNumberFormat="1" applyFont="1" applyFill="1" applyBorder="1" applyAlignment="1">
      <alignment horizontal="right"/>
    </xf>
    <xf numFmtId="1" fontId="3" fillId="33" borderId="0" xfId="0" applyNumberFormat="1" applyFont="1" applyFill="1" applyAlignment="1" applyProtection="1">
      <alignment horizontal="center"/>
      <protection/>
    </xf>
    <xf numFmtId="164" fontId="3" fillId="33" borderId="10" xfId="0" applyNumberFormat="1" applyFont="1" applyFill="1" applyBorder="1" applyAlignment="1" applyProtection="1">
      <alignment horizontal="left"/>
      <protection/>
    </xf>
    <xf numFmtId="1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 applyProtection="1">
      <alignment horizontal="center"/>
      <protection/>
    </xf>
    <xf numFmtId="164" fontId="9" fillId="33" borderId="0" xfId="0" applyNumberFormat="1" applyFont="1" applyFill="1" applyAlignment="1" applyProtection="1">
      <alignment horizontal="left"/>
      <protection/>
    </xf>
    <xf numFmtId="0" fontId="3" fillId="33" borderId="24" xfId="0" applyFont="1" applyFill="1" applyBorder="1" applyAlignment="1">
      <alignment/>
    </xf>
    <xf numFmtId="1" fontId="3" fillId="33" borderId="24" xfId="0" applyNumberFormat="1" applyFont="1" applyFill="1" applyBorder="1" applyAlignment="1">
      <alignment horizontal="right"/>
    </xf>
    <xf numFmtId="1" fontId="3" fillId="33" borderId="24" xfId="0" applyNumberFormat="1" applyFont="1" applyFill="1" applyBorder="1" applyAlignment="1">
      <alignment/>
    </xf>
    <xf numFmtId="164" fontId="3" fillId="33" borderId="24" xfId="0" applyNumberFormat="1" applyFont="1" applyFill="1" applyBorder="1" applyAlignment="1" applyProtection="1">
      <alignment horizontal="left"/>
      <protection/>
    </xf>
    <xf numFmtId="1" fontId="3" fillId="33" borderId="24" xfId="0" applyNumberFormat="1" applyFont="1" applyFill="1" applyBorder="1" applyAlignment="1" applyProtection="1">
      <alignment horizontal="right"/>
      <protection/>
    </xf>
    <xf numFmtId="164" fontId="4" fillId="33" borderId="24" xfId="0" applyNumberFormat="1" applyFont="1" applyFill="1" applyBorder="1" applyAlignment="1" applyProtection="1">
      <alignment horizontal="left"/>
      <protection/>
    </xf>
    <xf numFmtId="165" fontId="3" fillId="33" borderId="24" xfId="0" applyNumberFormat="1" applyFont="1" applyFill="1" applyBorder="1" applyAlignment="1">
      <alignment horizontal="right"/>
    </xf>
    <xf numFmtId="1" fontId="10" fillId="33" borderId="24" xfId="0" applyNumberFormat="1" applyFont="1" applyFill="1" applyBorder="1" applyAlignment="1" applyProtection="1">
      <alignment/>
      <protection locked="0"/>
    </xf>
    <xf numFmtId="1" fontId="3" fillId="33" borderId="24" xfId="0" applyNumberFormat="1" applyFont="1" applyFill="1" applyBorder="1" applyAlignment="1" applyProtection="1">
      <alignment horizontal="left"/>
      <protection/>
    </xf>
    <xf numFmtId="1" fontId="3" fillId="33" borderId="0" xfId="0" applyNumberFormat="1" applyFont="1" applyFill="1" applyAlignment="1" applyProtection="1">
      <alignment/>
      <protection/>
    </xf>
    <xf numFmtId="1" fontId="10" fillId="33" borderId="0" xfId="0" applyNumberFormat="1" applyFont="1" applyFill="1" applyAlignment="1" applyProtection="1">
      <alignment/>
      <protection locked="0"/>
    </xf>
    <xf numFmtId="16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Alignment="1">
      <alignment horizontal="right"/>
    </xf>
    <xf numFmtId="166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Alignment="1">
      <alignment horizontal="centerContinuous"/>
    </xf>
    <xf numFmtId="164" fontId="3" fillId="33" borderId="13" xfId="0" applyNumberFormat="1" applyFont="1" applyFill="1" applyBorder="1" applyAlignment="1" applyProtection="1">
      <alignment horizontal="fill"/>
      <protection/>
    </xf>
    <xf numFmtId="164" fontId="3" fillId="33" borderId="14" xfId="0" applyNumberFormat="1" applyFont="1" applyFill="1" applyBorder="1" applyAlignment="1" applyProtection="1">
      <alignment horizontal="fill"/>
      <protection/>
    </xf>
    <xf numFmtId="164" fontId="3" fillId="33" borderId="14" xfId="0" applyNumberFormat="1" applyFont="1" applyFill="1" applyBorder="1" applyAlignment="1" applyProtection="1">
      <alignment horizontal="left"/>
      <protection/>
    </xf>
    <xf numFmtId="164" fontId="3" fillId="33" borderId="25" xfId="0" applyNumberFormat="1" applyFont="1" applyFill="1" applyBorder="1" applyAlignment="1" applyProtection="1">
      <alignment horizontal="fill"/>
      <protection/>
    </xf>
    <xf numFmtId="164" fontId="3" fillId="33" borderId="25" xfId="0" applyNumberFormat="1" applyFont="1" applyFill="1" applyBorder="1" applyAlignment="1" applyProtection="1">
      <alignment horizontal="right"/>
      <protection/>
    </xf>
    <xf numFmtId="164" fontId="3" fillId="33" borderId="0" xfId="0" applyNumberFormat="1" applyFont="1" applyFill="1" applyBorder="1" applyAlignment="1" applyProtection="1">
      <alignment horizontal="fill"/>
      <protection/>
    </xf>
    <xf numFmtId="164" fontId="3" fillId="34" borderId="0" xfId="0" applyNumberFormat="1" applyFont="1" applyFill="1" applyBorder="1" applyAlignment="1" applyProtection="1">
      <alignment horizontal="fill"/>
      <protection/>
    </xf>
    <xf numFmtId="164" fontId="4" fillId="33" borderId="17" xfId="0" applyNumberFormat="1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>
      <alignment/>
    </xf>
    <xf numFmtId="164" fontId="3" fillId="33" borderId="19" xfId="0" applyNumberFormat="1" applyFont="1" applyFill="1" applyBorder="1" applyAlignment="1" applyProtection="1">
      <alignment horizontal="right"/>
      <protection/>
    </xf>
    <xf numFmtId="164" fontId="3" fillId="33" borderId="0" xfId="0" applyNumberFormat="1" applyFont="1" applyFill="1" applyBorder="1" applyAlignment="1" applyProtection="1">
      <alignment/>
      <protection/>
    </xf>
    <xf numFmtId="164" fontId="3" fillId="34" borderId="0" xfId="0" applyNumberFormat="1" applyFont="1" applyFill="1" applyBorder="1" applyAlignment="1" applyProtection="1">
      <alignment/>
      <protection/>
    </xf>
    <xf numFmtId="164" fontId="3" fillId="33" borderId="20" xfId="0" applyNumberFormat="1" applyFont="1" applyFill="1" applyBorder="1" applyAlignment="1" applyProtection="1">
      <alignment horizontal="fill"/>
      <protection/>
    </xf>
    <xf numFmtId="164" fontId="3" fillId="33" borderId="21" xfId="0" applyNumberFormat="1" applyFont="1" applyFill="1" applyBorder="1" applyAlignment="1" applyProtection="1">
      <alignment horizontal="fill"/>
      <protection/>
    </xf>
    <xf numFmtId="164" fontId="3" fillId="33" borderId="26" xfId="0" applyNumberFormat="1" applyFont="1" applyFill="1" applyBorder="1" applyAlignment="1" applyProtection="1">
      <alignment horizontal="fill"/>
      <protection/>
    </xf>
    <xf numFmtId="164" fontId="3" fillId="33" borderId="26" xfId="0" applyNumberFormat="1" applyFont="1" applyFill="1" applyBorder="1" applyAlignment="1" applyProtection="1">
      <alignment horizontal="right"/>
      <protection/>
    </xf>
    <xf numFmtId="0" fontId="3" fillId="33" borderId="19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164" fontId="6" fillId="33" borderId="0" xfId="0" applyNumberFormat="1" applyFont="1" applyFill="1" applyAlignment="1" applyProtection="1">
      <alignment horizontal="left"/>
      <protection/>
    </xf>
    <xf numFmtId="164" fontId="3" fillId="33" borderId="19" xfId="0" applyNumberFormat="1" applyFont="1" applyFill="1" applyBorder="1" applyAlignment="1" applyProtection="1">
      <alignment horizontal="left"/>
      <protection/>
    </xf>
    <xf numFmtId="164" fontId="3" fillId="34" borderId="0" xfId="0" applyNumberFormat="1" applyFont="1" applyFill="1" applyBorder="1" applyAlignment="1" applyProtection="1">
      <alignment horizontal="left"/>
      <protection/>
    </xf>
    <xf numFmtId="38" fontId="11" fillId="33" borderId="0" xfId="0" applyNumberFormat="1" applyFont="1" applyFill="1" applyBorder="1" applyAlignment="1" applyProtection="1">
      <alignment/>
      <protection/>
    </xf>
    <xf numFmtId="38" fontId="11" fillId="34" borderId="0" xfId="0" applyNumberFormat="1" applyFont="1" applyFill="1" applyBorder="1" applyAlignment="1" applyProtection="1">
      <alignment/>
      <protection/>
    </xf>
    <xf numFmtId="167" fontId="3" fillId="33" borderId="0" xfId="0" applyNumberFormat="1" applyFont="1" applyFill="1" applyBorder="1" applyAlignment="1" applyProtection="1">
      <alignment/>
      <protection/>
    </xf>
    <xf numFmtId="167" fontId="3" fillId="34" borderId="0" xfId="0" applyNumberFormat="1" applyFont="1" applyFill="1" applyBorder="1" applyAlignment="1" applyProtection="1">
      <alignment/>
      <protection/>
    </xf>
    <xf numFmtId="167" fontId="3" fillId="33" borderId="0" xfId="0" applyNumberFormat="1" applyFont="1" applyFill="1" applyAlignment="1" applyProtection="1">
      <alignment horizontal="left"/>
      <protection/>
    </xf>
    <xf numFmtId="167" fontId="3" fillId="34" borderId="0" xfId="0" applyNumberFormat="1" applyFont="1" applyFill="1" applyAlignment="1" applyProtection="1">
      <alignment horizontal="left"/>
      <protection/>
    </xf>
    <xf numFmtId="0" fontId="4" fillId="33" borderId="0" xfId="0" applyFont="1" applyFill="1" applyAlignment="1">
      <alignment/>
    </xf>
    <xf numFmtId="167" fontId="3" fillId="33" borderId="0" xfId="0" applyNumberFormat="1" applyFont="1" applyFill="1" applyAlignment="1" applyProtection="1">
      <alignment/>
      <protection/>
    </xf>
    <xf numFmtId="167" fontId="3" fillId="34" borderId="0" xfId="0" applyNumberFormat="1" applyFont="1" applyFill="1" applyAlignment="1" applyProtection="1">
      <alignment/>
      <protection/>
    </xf>
    <xf numFmtId="1" fontId="10" fillId="33" borderId="0" xfId="0" applyNumberFormat="1" applyFont="1" applyFill="1" applyAlignment="1" applyProtection="1">
      <alignment horizontal="right"/>
      <protection locked="0"/>
    </xf>
    <xf numFmtId="0" fontId="4" fillId="33" borderId="12" xfId="0" applyFont="1" applyFill="1" applyBorder="1" applyAlignment="1">
      <alignment/>
    </xf>
    <xf numFmtId="1" fontId="3" fillId="33" borderId="27" xfId="0" applyNumberFormat="1" applyFont="1" applyFill="1" applyBorder="1" applyAlignment="1">
      <alignment/>
    </xf>
    <xf numFmtId="164" fontId="4" fillId="33" borderId="13" xfId="0" applyNumberFormat="1" applyFont="1" applyFill="1" applyBorder="1" applyAlignment="1" applyProtection="1">
      <alignment horizontal="left"/>
      <protection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167" fontId="3" fillId="33" borderId="19" xfId="0" applyNumberFormat="1" applyFont="1" applyFill="1" applyBorder="1" applyAlignment="1" applyProtection="1">
      <alignment/>
      <protection/>
    </xf>
    <xf numFmtId="167" fontId="3" fillId="33" borderId="16" xfId="0" applyNumberFormat="1" applyFont="1" applyFill="1" applyBorder="1" applyAlignment="1" applyProtection="1">
      <alignment/>
      <protection/>
    </xf>
    <xf numFmtId="164" fontId="3" fillId="37" borderId="19" xfId="0" applyNumberFormat="1" applyFont="1" applyFill="1" applyBorder="1" applyAlignment="1">
      <alignment/>
    </xf>
    <xf numFmtId="164" fontId="3" fillId="37" borderId="28" xfId="0" applyNumberFormat="1" applyFont="1" applyFill="1" applyBorder="1" applyAlignment="1">
      <alignment/>
    </xf>
    <xf numFmtId="164" fontId="3" fillId="37" borderId="28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1" fontId="3" fillId="33" borderId="0" xfId="0" applyNumberFormat="1" applyFont="1" applyFill="1" applyBorder="1" applyAlignment="1" applyProtection="1">
      <alignment horizontal="right"/>
      <protection/>
    </xf>
    <xf numFmtId="1" fontId="3" fillId="33" borderId="0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>
      <alignment/>
      <protection locked="0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164" fontId="3" fillId="33" borderId="17" xfId="0" applyNumberFormat="1" applyFont="1" applyFill="1" applyBorder="1" applyAlignment="1" applyProtection="1">
      <alignment horizontal="left"/>
      <protection/>
    </xf>
    <xf numFmtId="164" fontId="3" fillId="34" borderId="0" xfId="0" applyNumberFormat="1" applyFont="1" applyFill="1" applyAlignment="1" applyProtection="1">
      <alignment/>
      <protection/>
    </xf>
    <xf numFmtId="167" fontId="3" fillId="33" borderId="19" xfId="0" applyNumberFormat="1" applyFont="1" applyFill="1" applyBorder="1" applyAlignment="1" applyProtection="1">
      <alignment horizontal="right"/>
      <protection/>
    </xf>
    <xf numFmtId="167" fontId="3" fillId="33" borderId="19" xfId="0" applyNumberFormat="1" applyFont="1" applyFill="1" applyBorder="1" applyAlignment="1" applyProtection="1">
      <alignment horizontal="left"/>
      <protection/>
    </xf>
    <xf numFmtId="167" fontId="3" fillId="33" borderId="0" xfId="0" applyNumberFormat="1" applyFont="1" applyFill="1" applyAlignment="1" applyProtection="1">
      <alignment horizontal="right"/>
      <protection/>
    </xf>
    <xf numFmtId="167" fontId="3" fillId="33" borderId="27" xfId="0" applyNumberFormat="1" applyFont="1" applyFill="1" applyBorder="1" applyAlignment="1" applyProtection="1">
      <alignment/>
      <protection/>
    </xf>
    <xf numFmtId="164" fontId="8" fillId="33" borderId="13" xfId="0" applyNumberFormat="1" applyFont="1" applyFill="1" applyBorder="1" applyAlignment="1" applyProtection="1">
      <alignment horizontal="left"/>
      <protection/>
    </xf>
    <xf numFmtId="164" fontId="3" fillId="33" borderId="25" xfId="0" applyNumberFormat="1" applyFont="1" applyFill="1" applyBorder="1" applyAlignment="1" applyProtection="1">
      <alignment/>
      <protection/>
    </xf>
    <xf numFmtId="164" fontId="4" fillId="37" borderId="16" xfId="0" applyNumberFormat="1" applyFont="1" applyFill="1" applyBorder="1" applyAlignment="1">
      <alignment/>
    </xf>
    <xf numFmtId="164" fontId="4" fillId="37" borderId="29" xfId="0" applyNumberFormat="1" applyFont="1" applyFill="1" applyBorder="1" applyAlignment="1">
      <alignment/>
    </xf>
    <xf numFmtId="164" fontId="4" fillId="37" borderId="29" xfId="0" applyNumberFormat="1" applyFont="1" applyFill="1" applyBorder="1" applyAlignment="1">
      <alignment horizontal="right"/>
    </xf>
    <xf numFmtId="0" fontId="4" fillId="33" borderId="25" xfId="0" applyFont="1" applyFill="1" applyBorder="1" applyAlignment="1">
      <alignment/>
    </xf>
    <xf numFmtId="164" fontId="3" fillId="37" borderId="23" xfId="0" applyNumberFormat="1" applyFont="1" applyFill="1" applyBorder="1" applyAlignment="1">
      <alignment/>
    </xf>
    <xf numFmtId="164" fontId="3" fillId="37" borderId="30" xfId="0" applyNumberFormat="1" applyFont="1" applyFill="1" applyBorder="1" applyAlignment="1">
      <alignment/>
    </xf>
    <xf numFmtId="164" fontId="3" fillId="37" borderId="30" xfId="0" applyNumberFormat="1" applyFont="1" applyFill="1" applyBorder="1" applyAlignment="1">
      <alignment horizontal="right"/>
    </xf>
    <xf numFmtId="164" fontId="3" fillId="33" borderId="31" xfId="0" applyNumberFormat="1" applyFont="1" applyFill="1" applyBorder="1" applyAlignment="1" applyProtection="1">
      <alignment/>
      <protection/>
    </xf>
    <xf numFmtId="164" fontId="3" fillId="37" borderId="16" xfId="0" applyNumberFormat="1" applyFont="1" applyFill="1" applyBorder="1" applyAlignment="1">
      <alignment/>
    </xf>
    <xf numFmtId="164" fontId="3" fillId="37" borderId="29" xfId="0" applyNumberFormat="1" applyFont="1" applyFill="1" applyBorder="1" applyAlignment="1">
      <alignment/>
    </xf>
    <xf numFmtId="164" fontId="3" fillId="37" borderId="29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164" fontId="4" fillId="33" borderId="14" xfId="0" applyNumberFormat="1" applyFont="1" applyFill="1" applyBorder="1" applyAlignment="1" applyProtection="1">
      <alignment horizontal="left"/>
      <protection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164" fontId="3" fillId="37" borderId="16" xfId="0" applyNumberFormat="1" applyFont="1" applyFill="1" applyBorder="1" applyAlignment="1">
      <alignment horizontal="right"/>
    </xf>
    <xf numFmtId="1" fontId="4" fillId="33" borderId="0" xfId="0" applyNumberFormat="1" applyFont="1" applyFill="1" applyAlignment="1" applyProtection="1">
      <alignment horizontal="center"/>
      <protection/>
    </xf>
    <xf numFmtId="1" fontId="3" fillId="33" borderId="36" xfId="0" applyNumberFormat="1" applyFont="1" applyFill="1" applyBorder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68" fontId="13" fillId="0" borderId="0" xfId="0" applyNumberFormat="1" applyFont="1" applyAlignment="1">
      <alignment/>
    </xf>
    <xf numFmtId="1" fontId="3" fillId="37" borderId="16" xfId="0" applyNumberFormat="1" applyFont="1" applyFill="1" applyBorder="1" applyAlignment="1">
      <alignment/>
    </xf>
    <xf numFmtId="1" fontId="3" fillId="37" borderId="29" xfId="0" applyNumberFormat="1" applyFont="1" applyFill="1" applyBorder="1" applyAlignment="1">
      <alignment/>
    </xf>
    <xf numFmtId="1" fontId="3" fillId="37" borderId="29" xfId="0" applyNumberFormat="1" applyFont="1" applyFill="1" applyBorder="1" applyAlignment="1">
      <alignment horizontal="right"/>
    </xf>
    <xf numFmtId="1" fontId="3" fillId="33" borderId="16" xfId="0" applyNumberFormat="1" applyFont="1" applyFill="1" applyBorder="1" applyAlignment="1" applyProtection="1">
      <alignment horizontal="right"/>
      <protection/>
    </xf>
    <xf numFmtId="1" fontId="13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0" fontId="3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3" fontId="13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164" fontId="3" fillId="37" borderId="0" xfId="0" applyNumberFormat="1" applyFont="1" applyFill="1" applyAlignment="1">
      <alignment horizontal="left"/>
    </xf>
    <xf numFmtId="1" fontId="3" fillId="37" borderId="0" xfId="0" applyNumberFormat="1" applyFont="1" applyFill="1" applyAlignment="1">
      <alignment horizontal="right"/>
    </xf>
    <xf numFmtId="1" fontId="3" fillId="37" borderId="0" xfId="0" applyNumberFormat="1" applyFont="1" applyFill="1" applyAlignment="1">
      <alignment/>
    </xf>
    <xf numFmtId="1" fontId="10" fillId="37" borderId="0" xfId="0" applyNumberFormat="1" applyFont="1" applyFill="1" applyAlignment="1" applyProtection="1">
      <alignment/>
      <protection locked="0"/>
    </xf>
    <xf numFmtId="168" fontId="3" fillId="33" borderId="0" xfId="0" applyNumberFormat="1" applyFont="1" applyFill="1" applyAlignment="1" applyProtection="1">
      <alignment horizontal="right"/>
      <protection/>
    </xf>
    <xf numFmtId="168" fontId="3" fillId="33" borderId="0" xfId="0" applyNumberFormat="1" applyFont="1" applyFill="1" applyAlignment="1" applyProtection="1">
      <alignment/>
      <protection/>
    </xf>
    <xf numFmtId="168" fontId="3" fillId="33" borderId="0" xfId="0" applyNumberFormat="1" applyFont="1" applyFill="1" applyAlignment="1">
      <alignment/>
    </xf>
    <xf numFmtId="165" fontId="4" fillId="33" borderId="0" xfId="0" applyNumberFormat="1" applyFont="1" applyFill="1" applyAlignment="1" applyProtection="1">
      <alignment horizontal="right"/>
      <protection/>
    </xf>
    <xf numFmtId="168" fontId="3" fillId="33" borderId="0" xfId="0" applyNumberFormat="1" applyFont="1" applyFill="1" applyAlignment="1" applyProtection="1">
      <alignment horizontal="left"/>
      <protection/>
    </xf>
    <xf numFmtId="168" fontId="3" fillId="33" borderId="0" xfId="0" applyNumberFormat="1" applyFont="1" applyFill="1" applyAlignment="1">
      <alignment horizontal="right"/>
    </xf>
    <xf numFmtId="168" fontId="3" fillId="37" borderId="29" xfId="0" applyNumberFormat="1" applyFont="1" applyFill="1" applyBorder="1" applyAlignment="1">
      <alignment horizontal="right"/>
    </xf>
    <xf numFmtId="168" fontId="3" fillId="33" borderId="16" xfId="0" applyNumberFormat="1" applyFont="1" applyFill="1" applyBorder="1" applyAlignment="1" applyProtection="1">
      <alignment horizontal="right"/>
      <protection/>
    </xf>
    <xf numFmtId="168" fontId="3" fillId="33" borderId="19" xfId="0" applyNumberFormat="1" applyFont="1" applyFill="1" applyBorder="1" applyAlignment="1">
      <alignment horizontal="right"/>
    </xf>
    <xf numFmtId="168" fontId="3" fillId="33" borderId="24" xfId="0" applyNumberFormat="1" applyFont="1" applyFill="1" applyBorder="1" applyAlignment="1">
      <alignment horizontal="right"/>
    </xf>
    <xf numFmtId="168" fontId="3" fillId="33" borderId="0" xfId="0" applyNumberFormat="1" applyFont="1" applyFill="1" applyBorder="1" applyAlignment="1">
      <alignment/>
    </xf>
    <xf numFmtId="168" fontId="3" fillId="33" borderId="0" xfId="0" applyNumberFormat="1" applyFont="1" applyFill="1" applyBorder="1" applyAlignment="1">
      <alignment horizontal="right"/>
    </xf>
    <xf numFmtId="168" fontId="13" fillId="0" borderId="0" xfId="0" applyNumberFormat="1" applyFont="1" applyAlignment="1">
      <alignment/>
    </xf>
    <xf numFmtId="1" fontId="3" fillId="33" borderId="19" xfId="0" applyNumberFormat="1" applyFont="1" applyFill="1" applyBorder="1" applyAlignment="1" applyProtection="1">
      <alignment horizontal="right"/>
      <protection/>
    </xf>
    <xf numFmtId="165" fontId="3" fillId="33" borderId="31" xfId="0" applyNumberFormat="1" applyFont="1" applyFill="1" applyBorder="1" applyAlignment="1" applyProtection="1">
      <alignment/>
      <protection/>
    </xf>
    <xf numFmtId="164" fontId="3" fillId="37" borderId="0" xfId="0" applyNumberFormat="1" applyFont="1" applyFill="1" applyAlignment="1">
      <alignment/>
    </xf>
    <xf numFmtId="165" fontId="3" fillId="33" borderId="37" xfId="0" applyNumberFormat="1" applyFont="1" applyFill="1" applyBorder="1" applyAlignment="1" applyProtection="1">
      <alignment/>
      <protection/>
    </xf>
    <xf numFmtId="0" fontId="3" fillId="33" borderId="38" xfId="0" applyFont="1" applyFill="1" applyBorder="1" applyAlignment="1">
      <alignment/>
    </xf>
    <xf numFmtId="164" fontId="3" fillId="33" borderId="39" xfId="0" applyNumberFormat="1" applyFont="1" applyFill="1" applyBorder="1" applyAlignment="1" applyProtection="1">
      <alignment/>
      <protection/>
    </xf>
    <xf numFmtId="0" fontId="3" fillId="33" borderId="28" xfId="0" applyFont="1" applyFill="1" applyBorder="1" applyAlignment="1">
      <alignment/>
    </xf>
    <xf numFmtId="1" fontId="10" fillId="37" borderId="0" xfId="0" applyNumberFormat="1" applyFont="1" applyFill="1" applyAlignment="1" applyProtection="1">
      <alignment/>
      <protection locked="0"/>
    </xf>
    <xf numFmtId="0" fontId="3" fillId="33" borderId="19" xfId="0" applyNumberFormat="1" applyFont="1" applyFill="1" applyBorder="1" applyAlignment="1" applyProtection="1">
      <alignment/>
      <protection/>
    </xf>
    <xf numFmtId="0" fontId="3" fillId="33" borderId="38" xfId="0" applyNumberFormat="1" applyFont="1" applyFill="1" applyBorder="1" applyAlignment="1" applyProtection="1">
      <alignment/>
      <protection/>
    </xf>
    <xf numFmtId="0" fontId="3" fillId="33" borderId="28" xfId="0" applyNumberFormat="1" applyFont="1" applyFill="1" applyBorder="1" applyAlignment="1" applyProtection="1">
      <alignment/>
      <protection/>
    </xf>
    <xf numFmtId="0" fontId="3" fillId="33" borderId="23" xfId="0" applyNumberFormat="1" applyFont="1" applyFill="1" applyBorder="1" applyAlignment="1" applyProtection="1">
      <alignment/>
      <protection/>
    </xf>
    <xf numFmtId="0" fontId="3" fillId="33" borderId="16" xfId="0" applyNumberFormat="1" applyFont="1" applyFill="1" applyBorder="1" applyAlignment="1" applyProtection="1">
      <alignment/>
      <protection/>
    </xf>
    <xf numFmtId="164" fontId="3" fillId="33" borderId="0" xfId="0" applyNumberFormat="1" applyFont="1" applyFill="1" applyAlignment="1" applyProtection="1">
      <alignment horizontal="center"/>
      <protection/>
    </xf>
    <xf numFmtId="0" fontId="3" fillId="33" borderId="19" xfId="0" applyNumberFormat="1" applyFont="1" applyFill="1" applyBorder="1" applyAlignment="1" applyProtection="1">
      <alignment horizontal="left"/>
      <protection/>
    </xf>
    <xf numFmtId="0" fontId="3" fillId="33" borderId="19" xfId="0" applyNumberFormat="1" applyFont="1" applyFill="1" applyBorder="1" applyAlignment="1" applyProtection="1">
      <alignment horizontal="right"/>
      <protection/>
    </xf>
    <xf numFmtId="1" fontId="11" fillId="33" borderId="19" xfId="0" applyNumberFormat="1" applyFont="1" applyFill="1" applyBorder="1" applyAlignment="1" applyProtection="1">
      <alignment/>
      <protection/>
    </xf>
    <xf numFmtId="1" fontId="3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29" xfId="0" applyNumberFormat="1" applyFont="1" applyBorder="1" applyAlignment="1">
      <alignment/>
    </xf>
    <xf numFmtId="1" fontId="3" fillId="33" borderId="23" xfId="0" applyNumberFormat="1" applyFont="1" applyFill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left"/>
      <protection/>
    </xf>
    <xf numFmtId="1" fontId="11" fillId="33" borderId="19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Alignment="1">
      <alignment horizontal="right"/>
    </xf>
    <xf numFmtId="1" fontId="3" fillId="33" borderId="0" xfId="0" applyNumberFormat="1" applyFont="1" applyFill="1" applyBorder="1" applyAlignment="1">
      <alignment/>
    </xf>
    <xf numFmtId="164" fontId="3" fillId="33" borderId="0" xfId="0" applyNumberFormat="1" applyFont="1" applyFill="1" applyAlignment="1">
      <alignment/>
    </xf>
    <xf numFmtId="164" fontId="3" fillId="37" borderId="19" xfId="0" applyNumberFormat="1" applyFont="1" applyFill="1" applyBorder="1" applyAlignment="1">
      <alignment horizontal="right"/>
    </xf>
    <xf numFmtId="164" fontId="3" fillId="33" borderId="16" xfId="0" applyNumberFormat="1" applyFont="1" applyFill="1" applyBorder="1" applyAlignment="1" applyProtection="1">
      <alignment horizontal="right"/>
      <protection/>
    </xf>
    <xf numFmtId="164" fontId="3" fillId="37" borderId="23" xfId="0" applyNumberFormat="1" applyFont="1" applyFill="1" applyBorder="1" applyAlignment="1">
      <alignment horizontal="right"/>
    </xf>
    <xf numFmtId="0" fontId="4" fillId="33" borderId="20" xfId="0" applyFont="1" applyFill="1" applyBorder="1" applyAlignment="1">
      <alignment/>
    </xf>
    <xf numFmtId="164" fontId="4" fillId="33" borderId="0" xfId="0" applyNumberFormat="1" applyFont="1" applyFill="1" applyAlignment="1" applyProtection="1">
      <alignment horizontal="right"/>
      <protection/>
    </xf>
    <xf numFmtId="164" fontId="4" fillId="33" borderId="0" xfId="0" applyNumberFormat="1" applyFont="1" applyFill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I412"/>
  <sheetViews>
    <sheetView tabSelected="1" zoomScalePageLayoutView="0" workbookViewId="0" topLeftCell="S16">
      <selection activeCell="AJ60" sqref="AJ60"/>
    </sheetView>
  </sheetViews>
  <sheetFormatPr defaultColWidth="8.8515625" defaultRowHeight="12.75"/>
  <cols>
    <col min="1" max="1" width="8.8515625" style="2" customWidth="1"/>
    <col min="2" max="2" width="9.7109375" style="2" customWidth="1"/>
    <col min="3" max="3" width="11.7109375" style="2" customWidth="1"/>
    <col min="4" max="15" width="8.8515625" style="2" customWidth="1"/>
    <col min="16" max="16" width="9.7109375" style="2" customWidth="1"/>
    <col min="17" max="18" width="8.8515625" style="2" customWidth="1"/>
    <col min="19" max="19" width="8.8515625" style="15" customWidth="1"/>
    <col min="20" max="20" width="1.8515625" style="2" customWidth="1"/>
    <col min="21" max="21" width="8.7109375" style="2" customWidth="1"/>
    <col min="22" max="22" width="3.421875" style="11" customWidth="1"/>
    <col min="23" max="23" width="26.7109375" style="2" customWidth="1"/>
    <col min="24" max="34" width="7.7109375" style="12" customWidth="1"/>
    <col min="35" max="35" width="9.7109375" style="12" customWidth="1"/>
    <col min="36" max="36" width="6.421875" style="12" customWidth="1"/>
    <col min="37" max="37" width="6.8515625" style="12" customWidth="1"/>
    <col min="38" max="38" width="8.8515625" style="15" customWidth="1"/>
    <col min="39" max="39" width="8.7109375" style="2" customWidth="1"/>
    <col min="40" max="40" width="3.421875" style="11" customWidth="1"/>
    <col min="41" max="41" width="23.28125" style="2" customWidth="1"/>
    <col min="42" max="42" width="9.28125" style="14" customWidth="1"/>
    <col min="43" max="51" width="8.8515625" style="14" customWidth="1"/>
    <col min="52" max="52" width="8.8515625" style="170" customWidth="1"/>
    <col min="53" max="53" width="10.7109375" style="170" customWidth="1"/>
    <col min="54" max="54" width="8.28125" style="12" customWidth="1"/>
    <col min="55" max="55" width="7.28125" style="12" customWidth="1"/>
    <col min="56" max="56" width="15.8515625" style="15" customWidth="1"/>
    <col min="57" max="81" width="8.8515625" style="2" customWidth="1"/>
    <col min="82" max="82" width="9.7109375" style="2" customWidth="1"/>
    <col min="83" max="87" width="8.8515625" style="2" customWidth="1"/>
    <col min="88" max="99" width="10.7109375" style="2" customWidth="1"/>
    <col min="100" max="101" width="8.8515625" style="2" customWidth="1"/>
    <col min="102" max="102" width="8.8515625" style="16" customWidth="1"/>
    <col min="103" max="110" width="8.8515625" style="2" customWidth="1"/>
    <col min="111" max="111" width="9.7109375" style="2" customWidth="1"/>
    <col min="112" max="16384" width="8.8515625" style="2" customWidth="1"/>
  </cols>
  <sheetData>
    <row r="1" spans="2:103" ht="12.75" thickBot="1">
      <c r="B1" s="2" t="s">
        <v>46</v>
      </c>
      <c r="C1" s="2" t="s">
        <v>46</v>
      </c>
      <c r="D1" s="2" t="s">
        <v>46</v>
      </c>
      <c r="E1" s="2" t="s">
        <v>46</v>
      </c>
      <c r="F1" s="2" t="s">
        <v>46</v>
      </c>
      <c r="G1" s="2" t="s">
        <v>46</v>
      </c>
      <c r="P1" s="2" t="s">
        <v>46</v>
      </c>
      <c r="Q1" s="1"/>
      <c r="R1" s="1"/>
      <c r="S1" s="10"/>
      <c r="AL1" s="10" t="s">
        <v>47</v>
      </c>
      <c r="AO1" s="13" t="s">
        <v>48</v>
      </c>
      <c r="CY1" s="13" t="s">
        <v>2</v>
      </c>
    </row>
    <row r="2" spans="3:103" ht="12">
      <c r="C2" s="17" t="s">
        <v>70</v>
      </c>
      <c r="D2" s="18"/>
      <c r="E2" s="18"/>
      <c r="F2" s="18"/>
      <c r="G2" s="19"/>
      <c r="V2" s="2"/>
      <c r="W2" s="13" t="s">
        <v>48</v>
      </c>
      <c r="AJ2" s="20"/>
      <c r="AO2" s="21" t="s">
        <v>154</v>
      </c>
      <c r="AP2" s="134">
        <v>2012</v>
      </c>
      <c r="AQ2" s="135">
        <v>2013</v>
      </c>
      <c r="AR2" s="135">
        <v>2014</v>
      </c>
      <c r="AS2" s="135">
        <v>2015</v>
      </c>
      <c r="AT2" s="135">
        <v>2016</v>
      </c>
      <c r="AU2" s="135">
        <v>2017</v>
      </c>
      <c r="AV2" s="135">
        <v>2018</v>
      </c>
      <c r="AW2" s="135">
        <v>2019</v>
      </c>
      <c r="AX2" s="135">
        <v>2020</v>
      </c>
      <c r="AY2" s="135">
        <v>2021</v>
      </c>
      <c r="AZ2" s="171" t="s">
        <v>431</v>
      </c>
      <c r="BA2" s="172" t="s">
        <v>432</v>
      </c>
      <c r="BB2" s="178"/>
      <c r="CY2" s="13"/>
    </row>
    <row r="3" spans="3:103" ht="12">
      <c r="C3" s="23" t="s">
        <v>155</v>
      </c>
      <c r="D3" s="24"/>
      <c r="E3" s="24"/>
      <c r="F3" s="24"/>
      <c r="G3" s="25"/>
      <c r="V3" s="2"/>
      <c r="W3" s="21" t="s">
        <v>156</v>
      </c>
      <c r="X3" s="150">
        <v>2012</v>
      </c>
      <c r="Y3" s="151">
        <v>2013</v>
      </c>
      <c r="Z3" s="151">
        <v>2014</v>
      </c>
      <c r="AA3" s="151">
        <v>2015</v>
      </c>
      <c r="AB3" s="151">
        <v>2016</v>
      </c>
      <c r="AC3" s="151">
        <v>2017</v>
      </c>
      <c r="AD3" s="151">
        <v>2018</v>
      </c>
      <c r="AE3" s="151">
        <v>2019</v>
      </c>
      <c r="AF3" s="151">
        <v>2020</v>
      </c>
      <c r="AG3" s="151">
        <v>2021</v>
      </c>
      <c r="AH3" s="152" t="s">
        <v>431</v>
      </c>
      <c r="AI3" s="153" t="s">
        <v>432</v>
      </c>
      <c r="AO3" s="1" t="s">
        <v>157</v>
      </c>
      <c r="AP3" s="26">
        <f aca="true" t="shared" si="0" ref="AP3:BA6">CJ26</f>
        <v>0</v>
      </c>
      <c r="AQ3" s="26">
        <f t="shared" si="0"/>
        <v>0</v>
      </c>
      <c r="AR3" s="26">
        <f t="shared" si="0"/>
        <v>0</v>
      </c>
      <c r="AS3" s="26">
        <f t="shared" si="0"/>
        <v>0</v>
      </c>
      <c r="AT3" s="26">
        <f t="shared" si="0"/>
        <v>0</v>
      </c>
      <c r="AU3" s="26">
        <f t="shared" si="0"/>
        <v>0</v>
      </c>
      <c r="AV3" s="26">
        <f t="shared" si="0"/>
        <v>0</v>
      </c>
      <c r="AW3" s="26">
        <f t="shared" si="0"/>
        <v>0</v>
      </c>
      <c r="AX3" s="26">
        <f t="shared" si="0"/>
        <v>0</v>
      </c>
      <c r="AY3" s="26">
        <f t="shared" si="0"/>
        <v>0</v>
      </c>
      <c r="AZ3" s="26">
        <f t="shared" si="0"/>
        <v>0</v>
      </c>
      <c r="BA3" s="26">
        <f t="shared" si="0"/>
        <v>0</v>
      </c>
      <c r="CY3" s="13" t="s">
        <v>20</v>
      </c>
    </row>
    <row r="4" spans="3:103" ht="12.75" thickBot="1">
      <c r="C4" s="27" t="s">
        <v>159</v>
      </c>
      <c r="D4" s="28"/>
      <c r="E4" s="28"/>
      <c r="F4" s="28"/>
      <c r="G4" s="29"/>
      <c r="V4" s="2"/>
      <c r="W4" s="1" t="s">
        <v>160</v>
      </c>
      <c r="X4" s="30">
        <f aca="true" t="shared" si="1" ref="X4:AI6">CJ18</f>
        <v>0</v>
      </c>
      <c r="Y4" s="30">
        <f t="shared" si="1"/>
        <v>-54.9</v>
      </c>
      <c r="Z4" s="30">
        <f t="shared" si="1"/>
        <v>-54.6</v>
      </c>
      <c r="AA4" s="30">
        <f t="shared" si="1"/>
        <v>-54.3</v>
      </c>
      <c r="AB4" s="30">
        <f t="shared" si="1"/>
        <v>-54</v>
      </c>
      <c r="AC4" s="30">
        <f t="shared" si="1"/>
        <v>-53.8</v>
      </c>
      <c r="AD4" s="30">
        <f t="shared" si="1"/>
        <v>-53.8</v>
      </c>
      <c r="AE4" s="30">
        <f t="shared" si="1"/>
        <v>-53.8</v>
      </c>
      <c r="AF4" s="30">
        <f t="shared" si="1"/>
        <v>-53.7</v>
      </c>
      <c r="AG4" s="30">
        <f t="shared" si="1"/>
        <v>-53.7</v>
      </c>
      <c r="AH4" s="30">
        <f t="shared" si="1"/>
        <v>-217.8</v>
      </c>
      <c r="AI4" s="30">
        <f t="shared" si="1"/>
        <v>-483.6</v>
      </c>
      <c r="AO4" s="1" t="s">
        <v>53</v>
      </c>
      <c r="AP4" s="26">
        <f t="shared" si="0"/>
        <v>0</v>
      </c>
      <c r="AQ4" s="26">
        <f t="shared" si="0"/>
        <v>0</v>
      </c>
      <c r="AR4" s="26">
        <f t="shared" si="0"/>
        <v>0</v>
      </c>
      <c r="AS4" s="26">
        <f t="shared" si="0"/>
        <v>0</v>
      </c>
      <c r="AT4" s="26">
        <f t="shared" si="0"/>
        <v>0</v>
      </c>
      <c r="AU4" s="26">
        <f t="shared" si="0"/>
        <v>0</v>
      </c>
      <c r="AV4" s="26">
        <f t="shared" si="0"/>
        <v>0</v>
      </c>
      <c r="AW4" s="26">
        <f t="shared" si="0"/>
        <v>0</v>
      </c>
      <c r="AX4" s="26">
        <f t="shared" si="0"/>
        <v>0</v>
      </c>
      <c r="AY4" s="26">
        <f t="shared" si="0"/>
        <v>0</v>
      </c>
      <c r="AZ4" s="26">
        <f t="shared" si="0"/>
        <v>0</v>
      </c>
      <c r="BA4" s="26">
        <f t="shared" si="0"/>
        <v>0</v>
      </c>
      <c r="CY4" s="13" t="s">
        <v>82</v>
      </c>
    </row>
    <row r="5" spans="22:103" ht="12">
      <c r="V5" s="2"/>
      <c r="W5" s="1" t="s">
        <v>54</v>
      </c>
      <c r="X5" s="30">
        <f t="shared" si="1"/>
        <v>20.03</v>
      </c>
      <c r="Y5" s="30">
        <f t="shared" si="1"/>
        <v>43.035</v>
      </c>
      <c r="Z5" s="30">
        <f t="shared" si="1"/>
        <v>61.679</v>
      </c>
      <c r="AA5" s="30">
        <f t="shared" si="1"/>
        <v>80.206</v>
      </c>
      <c r="AB5" s="30">
        <f t="shared" si="1"/>
        <v>101.099</v>
      </c>
      <c r="AC5" s="30">
        <f t="shared" si="1"/>
        <v>121.185</v>
      </c>
      <c r="AD5" s="30">
        <f t="shared" si="1"/>
        <v>142.811</v>
      </c>
      <c r="AE5" s="30">
        <f t="shared" si="1"/>
        <v>163.434</v>
      </c>
      <c r="AF5" s="30">
        <f t="shared" si="1"/>
        <v>186.56</v>
      </c>
      <c r="AG5" s="30">
        <f t="shared" si="1"/>
        <v>211.587</v>
      </c>
      <c r="AH5" s="30">
        <f t="shared" si="1"/>
        <v>314.224</v>
      </c>
      <c r="AI5" s="30">
        <f t="shared" si="1"/>
        <v>1143.275</v>
      </c>
      <c r="AO5" s="1" t="s">
        <v>55</v>
      </c>
      <c r="AP5" s="26">
        <f t="shared" si="0"/>
        <v>0</v>
      </c>
      <c r="AQ5" s="26">
        <f t="shared" si="0"/>
        <v>0</v>
      </c>
      <c r="AR5" s="26">
        <f t="shared" si="0"/>
        <v>-16</v>
      </c>
      <c r="AS5" s="26">
        <f t="shared" si="0"/>
        <v>-25</v>
      </c>
      <c r="AT5" s="26">
        <f t="shared" si="0"/>
        <v>-33</v>
      </c>
      <c r="AU5" s="26">
        <f t="shared" si="0"/>
        <v>-36</v>
      </c>
      <c r="AV5" s="26">
        <f t="shared" si="0"/>
        <v>-39</v>
      </c>
      <c r="AW5" s="26">
        <f t="shared" si="0"/>
        <v>-41</v>
      </c>
      <c r="AX5" s="26">
        <f t="shared" si="0"/>
        <v>-43</v>
      </c>
      <c r="AY5" s="26">
        <f t="shared" si="0"/>
        <v>-49</v>
      </c>
      <c r="AZ5" s="26">
        <f t="shared" si="0"/>
        <v>-74</v>
      </c>
      <c r="BA5" s="26">
        <f t="shared" si="0"/>
        <v>-282</v>
      </c>
      <c r="CG5" s="2" t="s">
        <v>46</v>
      </c>
      <c r="CM5" s="1" t="s">
        <v>56</v>
      </c>
      <c r="CN5" s="1"/>
      <c r="CO5" s="1"/>
      <c r="CP5" s="1"/>
      <c r="CQ5" s="1"/>
      <c r="CR5" s="1"/>
      <c r="CS5" s="1"/>
      <c r="CT5" s="1"/>
      <c r="CY5" s="13"/>
    </row>
    <row r="6" spans="2:103" ht="12">
      <c r="B6" s="6" t="s">
        <v>41</v>
      </c>
      <c r="D6" s="1" t="s">
        <v>47</v>
      </c>
      <c r="G6" s="94"/>
      <c r="H6" s="208" t="s">
        <v>520</v>
      </c>
      <c r="I6" s="31"/>
      <c r="J6" s="31"/>
      <c r="K6" s="31"/>
      <c r="L6" s="31"/>
      <c r="M6" s="31"/>
      <c r="N6" s="31"/>
      <c r="O6" s="31"/>
      <c r="V6" s="2"/>
      <c r="W6" s="1" t="s">
        <v>75</v>
      </c>
      <c r="X6" s="30">
        <f t="shared" si="1"/>
        <v>13.474</v>
      </c>
      <c r="Y6" s="30">
        <f t="shared" si="1"/>
        <v>26.006</v>
      </c>
      <c r="Z6" s="30">
        <f t="shared" si="1"/>
        <v>36.066</v>
      </c>
      <c r="AA6" s="30">
        <f t="shared" si="1"/>
        <v>45.068</v>
      </c>
      <c r="AB6" s="30">
        <f t="shared" si="1"/>
        <v>54.226</v>
      </c>
      <c r="AC6" s="30">
        <f t="shared" si="1"/>
        <v>63.862</v>
      </c>
      <c r="AD6" s="30">
        <f t="shared" si="1"/>
        <v>73.402</v>
      </c>
      <c r="AE6" s="30">
        <f t="shared" si="1"/>
        <v>83.345</v>
      </c>
      <c r="AF6" s="30">
        <f t="shared" si="1"/>
        <v>93.781</v>
      </c>
      <c r="AG6" s="30">
        <f t="shared" si="1"/>
        <v>104.414</v>
      </c>
      <c r="AH6" s="30">
        <f t="shared" si="1"/>
        <v>173.451</v>
      </c>
      <c r="AI6" s="30">
        <f t="shared" si="1"/>
        <v>591.883</v>
      </c>
      <c r="AO6" s="1" t="s">
        <v>182</v>
      </c>
      <c r="AP6" s="26">
        <f t="shared" si="0"/>
        <v>0</v>
      </c>
      <c r="AQ6" s="26">
        <f t="shared" si="0"/>
        <v>0</v>
      </c>
      <c r="AR6" s="26">
        <f t="shared" si="0"/>
        <v>0</v>
      </c>
      <c r="AS6" s="26">
        <f t="shared" si="0"/>
        <v>0</v>
      </c>
      <c r="AT6" s="26">
        <f t="shared" si="0"/>
        <v>0</v>
      </c>
      <c r="AU6" s="26">
        <f t="shared" si="0"/>
        <v>0</v>
      </c>
      <c r="AV6" s="26">
        <f t="shared" si="0"/>
        <v>0</v>
      </c>
      <c r="AW6" s="26">
        <f t="shared" si="0"/>
        <v>0</v>
      </c>
      <c r="AX6" s="26">
        <f t="shared" si="0"/>
        <v>0</v>
      </c>
      <c r="AY6" s="26">
        <f t="shared" si="0"/>
        <v>0</v>
      </c>
      <c r="AZ6" s="26">
        <f t="shared" si="0"/>
        <v>0</v>
      </c>
      <c r="BA6" s="26">
        <f t="shared" si="0"/>
        <v>0</v>
      </c>
      <c r="CY6" s="13" t="s">
        <v>17</v>
      </c>
    </row>
    <row r="7" spans="22:103" ht="12">
      <c r="V7" s="2"/>
      <c r="W7" s="1" t="s">
        <v>183</v>
      </c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2"/>
      <c r="AO7" s="1" t="s">
        <v>46</v>
      </c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173"/>
      <c r="BA7" s="173"/>
      <c r="CY7" s="13" t="s">
        <v>63</v>
      </c>
    </row>
    <row r="8" spans="2:104" ht="12">
      <c r="B8" s="209" t="s">
        <v>526</v>
      </c>
      <c r="C8" s="209"/>
      <c r="D8" s="209"/>
      <c r="E8" s="209"/>
      <c r="F8" s="209"/>
      <c r="G8" s="209"/>
      <c r="H8" s="34"/>
      <c r="I8" s="34"/>
      <c r="J8" s="34"/>
      <c r="K8" s="34"/>
      <c r="L8" s="34"/>
      <c r="M8" s="34"/>
      <c r="N8" s="34"/>
      <c r="O8" s="34"/>
      <c r="P8" s="34"/>
      <c r="V8" s="2"/>
      <c r="W8" s="35" t="s">
        <v>130</v>
      </c>
      <c r="X8" s="22">
        <f aca="true" t="shared" si="2" ref="X8:AI8">SUM(X4:X6)</f>
        <v>33.504000000000005</v>
      </c>
      <c r="Y8" s="22">
        <f t="shared" si="2"/>
        <v>14.140999999999998</v>
      </c>
      <c r="Z8" s="22">
        <f t="shared" si="2"/>
        <v>43.145</v>
      </c>
      <c r="AA8" s="22">
        <f t="shared" si="2"/>
        <v>70.974</v>
      </c>
      <c r="AB8" s="22">
        <f t="shared" si="2"/>
        <v>101.325</v>
      </c>
      <c r="AC8" s="22">
        <f t="shared" si="2"/>
        <v>131.247</v>
      </c>
      <c r="AD8" s="22">
        <f t="shared" si="2"/>
        <v>162.413</v>
      </c>
      <c r="AE8" s="22">
        <f t="shared" si="2"/>
        <v>192.97899999999998</v>
      </c>
      <c r="AF8" s="22">
        <f t="shared" si="2"/>
        <v>226.64100000000002</v>
      </c>
      <c r="AG8" s="22">
        <f t="shared" si="2"/>
        <v>262.301</v>
      </c>
      <c r="AH8" s="22">
        <f t="shared" si="2"/>
        <v>269.875</v>
      </c>
      <c r="AI8" s="22">
        <f t="shared" si="2"/>
        <v>1251.558</v>
      </c>
      <c r="AO8" s="35" t="s">
        <v>252</v>
      </c>
      <c r="AP8" s="36">
        <f aca="true" t="shared" si="3" ref="AP8:BA8">SUM(AP3:AP6)</f>
        <v>0</v>
      </c>
      <c r="AQ8" s="36">
        <f t="shared" si="3"/>
        <v>0</v>
      </c>
      <c r="AR8" s="36">
        <f t="shared" si="3"/>
        <v>-16</v>
      </c>
      <c r="AS8" s="36">
        <f t="shared" si="3"/>
        <v>-25</v>
      </c>
      <c r="AT8" s="36">
        <f t="shared" si="3"/>
        <v>-33</v>
      </c>
      <c r="AU8" s="36">
        <f t="shared" si="3"/>
        <v>-36</v>
      </c>
      <c r="AV8" s="36">
        <f t="shared" si="3"/>
        <v>-39</v>
      </c>
      <c r="AW8" s="36">
        <f t="shared" si="3"/>
        <v>-41</v>
      </c>
      <c r="AX8" s="36">
        <f t="shared" si="3"/>
        <v>-43</v>
      </c>
      <c r="AY8" s="36">
        <f t="shared" si="3"/>
        <v>-49</v>
      </c>
      <c r="AZ8" s="36">
        <f t="shared" si="3"/>
        <v>-74</v>
      </c>
      <c r="BA8" s="36">
        <f t="shared" si="3"/>
        <v>-282</v>
      </c>
      <c r="CK8" s="2" t="s">
        <v>46</v>
      </c>
      <c r="CZ8" s="1"/>
    </row>
    <row r="9" spans="2:89" ht="12">
      <c r="B9" s="6" t="s">
        <v>527</v>
      </c>
      <c r="D9" s="33"/>
      <c r="E9" s="33"/>
      <c r="F9" s="33"/>
      <c r="G9" s="33"/>
      <c r="H9" s="34"/>
      <c r="I9" s="34"/>
      <c r="J9" s="34"/>
      <c r="K9" s="34"/>
      <c r="L9" s="34"/>
      <c r="M9" s="34"/>
      <c r="N9" s="34"/>
      <c r="O9" s="34"/>
      <c r="P9" s="34"/>
      <c r="V9" s="2"/>
      <c r="CK9" s="2" t="s">
        <v>46</v>
      </c>
    </row>
    <row r="10" spans="4:104" ht="12"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V10" s="2"/>
      <c r="W10" s="6" t="s">
        <v>68</v>
      </c>
      <c r="X10" s="37"/>
      <c r="Y10" s="38" t="s">
        <v>69</v>
      </c>
      <c r="AM10" s="2">
        <v>0</v>
      </c>
      <c r="AO10" s="39" t="s">
        <v>174</v>
      </c>
      <c r="AT10" s="14" t="s">
        <v>46</v>
      </c>
      <c r="BE10" s="1" t="s">
        <v>175</v>
      </c>
      <c r="BS10" s="1" t="s">
        <v>176</v>
      </c>
      <c r="CK10" s="2" t="s">
        <v>46</v>
      </c>
      <c r="CM10" s="2" t="s">
        <v>46</v>
      </c>
      <c r="CY10" s="13" t="s">
        <v>158</v>
      </c>
      <c r="CZ10" s="1"/>
    </row>
    <row r="11" spans="3:103" ht="12">
      <c r="C11" s="34" t="s">
        <v>263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U11" s="40" t="s">
        <v>46</v>
      </c>
      <c r="V11" s="41"/>
      <c r="W11" s="4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P11" s="42"/>
      <c r="AQ11" s="43"/>
      <c r="AR11" s="44" t="s">
        <v>123</v>
      </c>
      <c r="BB11" s="144" t="s">
        <v>264</v>
      </c>
      <c r="BC11" s="38" t="s">
        <v>265</v>
      </c>
      <c r="BE11" s="40" t="s">
        <v>266</v>
      </c>
      <c r="BF11" s="40" t="s">
        <v>266</v>
      </c>
      <c r="BG11" s="40" t="s">
        <v>266</v>
      </c>
      <c r="BH11" s="40"/>
      <c r="BI11" s="40"/>
      <c r="BJ11" s="40"/>
      <c r="BK11" s="40"/>
      <c r="BL11" s="40"/>
      <c r="BM11" s="40"/>
      <c r="BN11" s="40"/>
      <c r="BO11" s="40"/>
      <c r="BP11" s="40"/>
      <c r="BS11" s="40" t="s">
        <v>266</v>
      </c>
      <c r="BT11" s="40" t="s">
        <v>266</v>
      </c>
      <c r="BU11" s="40" t="s">
        <v>266</v>
      </c>
      <c r="BV11" s="40"/>
      <c r="BW11" s="40"/>
      <c r="BX11" s="40"/>
      <c r="BY11" s="40"/>
      <c r="BZ11" s="40"/>
      <c r="CA11" s="40"/>
      <c r="CB11" s="40"/>
      <c r="CC11" s="40"/>
      <c r="CD11" s="40" t="s">
        <v>266</v>
      </c>
      <c r="CG11" s="2" t="s">
        <v>46</v>
      </c>
      <c r="CK11" s="2" t="s">
        <v>46</v>
      </c>
      <c r="CY11" s="13"/>
    </row>
    <row r="12" spans="3:104" ht="12">
      <c r="C12" s="34" t="s">
        <v>7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X12" s="38" t="s">
        <v>124</v>
      </c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" t="s">
        <v>264</v>
      </c>
      <c r="AM12" s="35" t="s">
        <v>8</v>
      </c>
      <c r="AN12" s="45" t="s">
        <v>104</v>
      </c>
      <c r="AO12" s="8" t="s">
        <v>105</v>
      </c>
      <c r="AP12" s="134">
        <v>2012</v>
      </c>
      <c r="AQ12" s="135">
        <v>2013</v>
      </c>
      <c r="AR12" s="135">
        <v>2014</v>
      </c>
      <c r="AS12" s="135">
        <v>2015</v>
      </c>
      <c r="AT12" s="135">
        <v>2016</v>
      </c>
      <c r="AU12" s="135">
        <v>2017</v>
      </c>
      <c r="AV12" s="135">
        <v>2018</v>
      </c>
      <c r="AW12" s="135">
        <v>2019</v>
      </c>
      <c r="AX12" s="135">
        <v>2020</v>
      </c>
      <c r="AY12" s="135">
        <v>2021</v>
      </c>
      <c r="AZ12" s="171" t="s">
        <v>431</v>
      </c>
      <c r="BA12" s="171" t="s">
        <v>432</v>
      </c>
      <c r="BB12" s="144" t="s">
        <v>115</v>
      </c>
      <c r="BC12" s="46" t="s">
        <v>104</v>
      </c>
      <c r="BE12" s="1" t="s">
        <v>116</v>
      </c>
      <c r="BF12" s="1" t="s">
        <v>117</v>
      </c>
      <c r="BG12" s="1" t="s">
        <v>118</v>
      </c>
      <c r="BH12" s="1"/>
      <c r="BI12" s="1" t="s">
        <v>119</v>
      </c>
      <c r="BJ12" s="1"/>
      <c r="BK12" s="1"/>
      <c r="BL12" s="1"/>
      <c r="BM12" s="1"/>
      <c r="BN12" s="1"/>
      <c r="BO12" s="1"/>
      <c r="BP12" s="1"/>
      <c r="BS12" s="1" t="s">
        <v>120</v>
      </c>
      <c r="BT12" s="1" t="s">
        <v>117</v>
      </c>
      <c r="BU12" s="1" t="s">
        <v>16</v>
      </c>
      <c r="BV12" s="1"/>
      <c r="BW12" s="1" t="s">
        <v>119</v>
      </c>
      <c r="BX12" s="1"/>
      <c r="BY12" s="1"/>
      <c r="BZ12" s="1"/>
      <c r="CA12" s="1"/>
      <c r="CB12" s="1"/>
      <c r="CC12" s="1"/>
      <c r="CD12" s="1" t="s">
        <v>119</v>
      </c>
      <c r="CI12" s="2" t="s">
        <v>46</v>
      </c>
      <c r="CK12" s="2" t="s">
        <v>46</v>
      </c>
      <c r="CL12" s="2" t="s">
        <v>46</v>
      </c>
      <c r="CZ12" s="1" t="s">
        <v>181</v>
      </c>
    </row>
    <row r="13" spans="3:104" ht="12.75" thickBot="1">
      <c r="C13" s="34" t="s">
        <v>3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U13" s="47"/>
      <c r="V13" s="48"/>
      <c r="W13" s="49"/>
      <c r="X13" s="150">
        <v>2012</v>
      </c>
      <c r="Y13" s="151">
        <v>2013</v>
      </c>
      <c r="Z13" s="151">
        <v>2014</v>
      </c>
      <c r="AA13" s="151">
        <v>2015</v>
      </c>
      <c r="AB13" s="151">
        <v>2016</v>
      </c>
      <c r="AC13" s="151">
        <v>2017</v>
      </c>
      <c r="AD13" s="151">
        <v>2018</v>
      </c>
      <c r="AE13" s="151">
        <v>2019</v>
      </c>
      <c r="AF13" s="151">
        <v>2020</v>
      </c>
      <c r="AG13" s="151">
        <v>2021</v>
      </c>
      <c r="AH13" s="152" t="s">
        <v>431</v>
      </c>
      <c r="AI13" s="153" t="s">
        <v>432</v>
      </c>
      <c r="AJ13" s="4" t="s">
        <v>115</v>
      </c>
      <c r="AK13" s="50" t="s">
        <v>4</v>
      </c>
      <c r="AM13" s="1" t="s">
        <v>46</v>
      </c>
      <c r="AN13" s="41" t="s">
        <v>104</v>
      </c>
      <c r="AO13" s="1" t="s">
        <v>46</v>
      </c>
      <c r="BE13" s="150">
        <v>2012</v>
      </c>
      <c r="BF13" s="151">
        <v>2013</v>
      </c>
      <c r="BG13" s="151">
        <v>2014</v>
      </c>
      <c r="BH13" s="151">
        <v>2015</v>
      </c>
      <c r="BI13" s="151">
        <v>2016</v>
      </c>
      <c r="BJ13" s="151">
        <v>2017</v>
      </c>
      <c r="BK13" s="151">
        <v>2018</v>
      </c>
      <c r="BL13" s="151">
        <v>2019</v>
      </c>
      <c r="BM13" s="151">
        <v>2020</v>
      </c>
      <c r="BN13" s="151">
        <v>2021</v>
      </c>
      <c r="BO13" s="152" t="s">
        <v>431</v>
      </c>
      <c r="BP13" s="153" t="s">
        <v>432</v>
      </c>
      <c r="BS13" s="150">
        <v>2012</v>
      </c>
      <c r="BT13" s="151">
        <v>2013</v>
      </c>
      <c r="BU13" s="151">
        <v>2014</v>
      </c>
      <c r="BV13" s="151">
        <v>2015</v>
      </c>
      <c r="BW13" s="151">
        <v>2016</v>
      </c>
      <c r="BX13" s="151">
        <v>2017</v>
      </c>
      <c r="BY13" s="151">
        <v>2018</v>
      </c>
      <c r="BZ13" s="151">
        <v>2019</v>
      </c>
      <c r="CA13" s="151">
        <v>2020</v>
      </c>
      <c r="CB13" s="151">
        <v>2021</v>
      </c>
      <c r="CC13" s="152" t="s">
        <v>431</v>
      </c>
      <c r="CD13" s="153" t="s">
        <v>432</v>
      </c>
      <c r="CK13" s="2" t="s">
        <v>46</v>
      </c>
      <c r="CZ13" s="51" t="s">
        <v>13</v>
      </c>
    </row>
    <row r="14" spans="3:107" ht="13.5" thickBot="1" thickTop="1">
      <c r="C14" s="34" t="s">
        <v>57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U14" s="52" t="s">
        <v>8</v>
      </c>
      <c r="V14" s="53" t="s">
        <v>104</v>
      </c>
      <c r="W14" s="52" t="s">
        <v>105</v>
      </c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54"/>
      <c r="AK14" s="54"/>
      <c r="AM14" s="55" t="s">
        <v>47</v>
      </c>
      <c r="AN14" s="56" t="s">
        <v>47</v>
      </c>
      <c r="AO14" s="57" t="s">
        <v>177</v>
      </c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174"/>
      <c r="BA14" s="174"/>
      <c r="BB14" s="59"/>
      <c r="BC14" s="60" t="s">
        <v>46</v>
      </c>
      <c r="BD14" s="10" t="s">
        <v>46</v>
      </c>
      <c r="BE14" s="40" t="s">
        <v>266</v>
      </c>
      <c r="BF14" s="40" t="s">
        <v>266</v>
      </c>
      <c r="BG14" s="40" t="s">
        <v>266</v>
      </c>
      <c r="BH14" s="40"/>
      <c r="BI14" s="40"/>
      <c r="BJ14" s="40"/>
      <c r="BK14" s="40"/>
      <c r="BL14" s="40"/>
      <c r="BM14" s="40"/>
      <c r="BN14" s="40"/>
      <c r="BO14" s="40"/>
      <c r="BP14" s="40"/>
      <c r="BS14" s="40" t="s">
        <v>266</v>
      </c>
      <c r="BT14" s="40" t="s">
        <v>266</v>
      </c>
      <c r="BU14" s="40" t="s">
        <v>266</v>
      </c>
      <c r="BV14" s="40"/>
      <c r="BW14" s="40"/>
      <c r="BX14" s="40"/>
      <c r="BY14" s="40"/>
      <c r="BZ14" s="40"/>
      <c r="CA14" s="40"/>
      <c r="CB14" s="40"/>
      <c r="CC14" s="40"/>
      <c r="CD14" s="40" t="s">
        <v>266</v>
      </c>
      <c r="CK14" s="2" t="s">
        <v>46</v>
      </c>
      <c r="CL14" s="2" t="s">
        <v>46</v>
      </c>
      <c r="DC14" s="1"/>
    </row>
    <row r="15" spans="3:108" ht="13.5" thickTop="1">
      <c r="C15" s="34" t="s">
        <v>43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U15" s="1" t="s">
        <v>326</v>
      </c>
      <c r="V15" s="41" t="s">
        <v>328</v>
      </c>
      <c r="W15" s="1" t="s">
        <v>327</v>
      </c>
      <c r="X15" s="148">
        <v>0</v>
      </c>
      <c r="Y15" s="148">
        <v>-2100</v>
      </c>
      <c r="Z15" s="148">
        <v>-3000</v>
      </c>
      <c r="AA15" s="148">
        <v>-3300</v>
      </c>
      <c r="AB15" s="148">
        <v>-3500</v>
      </c>
      <c r="AC15" s="148">
        <v>-3700</v>
      </c>
      <c r="AD15" s="148">
        <v>-4000</v>
      </c>
      <c r="AE15" s="148">
        <v>-4300</v>
      </c>
      <c r="AF15" s="148">
        <v>-4600</v>
      </c>
      <c r="AG15" s="148">
        <v>-5000</v>
      </c>
      <c r="AH15" s="148">
        <v>-11900</v>
      </c>
      <c r="AI15" s="148">
        <v>-33500</v>
      </c>
      <c r="AJ15" s="62">
        <v>0</v>
      </c>
      <c r="AK15" s="147">
        <v>19</v>
      </c>
      <c r="AM15" s="1" t="s">
        <v>93</v>
      </c>
      <c r="AN15" s="41" t="s">
        <v>46</v>
      </c>
      <c r="AO15" s="1" t="s">
        <v>430</v>
      </c>
      <c r="AP15" s="165">
        <v>0</v>
      </c>
      <c r="AQ15" s="165">
        <v>0</v>
      </c>
      <c r="AR15" s="165">
        <v>2.3</v>
      </c>
      <c r="AS15" s="165">
        <v>3.5</v>
      </c>
      <c r="AT15" s="165">
        <v>5.8</v>
      </c>
      <c r="AU15" s="165">
        <v>7.9</v>
      </c>
      <c r="AV15" s="165">
        <v>9.5</v>
      </c>
      <c r="AW15" s="165">
        <v>10.4</v>
      </c>
      <c r="AX15" s="165">
        <v>10.7</v>
      </c>
      <c r="AY15" s="165">
        <v>11.2</v>
      </c>
      <c r="AZ15" s="165">
        <v>11.6</v>
      </c>
      <c r="BA15" s="165">
        <v>61.2</v>
      </c>
      <c r="BB15" s="62">
        <v>0</v>
      </c>
      <c r="BC15" s="61">
        <v>33</v>
      </c>
      <c r="BE15" s="63">
        <f>X15*$AJ15</f>
        <v>0</v>
      </c>
      <c r="BF15" s="63">
        <f aca="true" t="shared" si="4" ref="BF15:BF31">Y15*$AJ15</f>
        <v>0</v>
      </c>
      <c r="BG15" s="63">
        <f aca="true" t="shared" si="5" ref="BG15:BG31">Z15*$AJ15</f>
        <v>0</v>
      </c>
      <c r="BH15" s="63">
        <f aca="true" t="shared" si="6" ref="BH15:BH31">AA15*$AJ15</f>
        <v>0</v>
      </c>
      <c r="BI15" s="63">
        <f aca="true" t="shared" si="7" ref="BI15:BI31">AB15*$AJ15</f>
        <v>0</v>
      </c>
      <c r="BJ15" s="63">
        <f aca="true" t="shared" si="8" ref="BJ15:BJ31">AC15*$AJ15</f>
        <v>0</v>
      </c>
      <c r="BK15" s="63">
        <f aca="true" t="shared" si="9" ref="BK15:BK31">AD15*$AJ15</f>
        <v>0</v>
      </c>
      <c r="BL15" s="63">
        <f aca="true" t="shared" si="10" ref="BL15:BL31">AE15*$AJ15</f>
        <v>0</v>
      </c>
      <c r="BM15" s="63">
        <f aca="true" t="shared" si="11" ref="BM15:BM31">AF15*$AJ15</f>
        <v>0</v>
      </c>
      <c r="BN15" s="63">
        <f aca="true" t="shared" si="12" ref="BN15:BN31">AG15*$AJ15</f>
        <v>0</v>
      </c>
      <c r="BO15" s="63">
        <f aca="true" t="shared" si="13" ref="BO15:BO31">AH15*$AJ15</f>
        <v>0</v>
      </c>
      <c r="BP15" s="63">
        <f aca="true" t="shared" si="14" ref="BP15:BP49">AI15*$AJ15</f>
        <v>0</v>
      </c>
      <c r="BS15" s="166">
        <f aca="true" t="shared" si="15" ref="BS15:CD17">AP15*$BB15</f>
        <v>0</v>
      </c>
      <c r="BT15" s="166">
        <f t="shared" si="15"/>
        <v>0</v>
      </c>
      <c r="BU15" s="166">
        <f t="shared" si="15"/>
        <v>0</v>
      </c>
      <c r="BV15" s="166">
        <f t="shared" si="15"/>
        <v>0</v>
      </c>
      <c r="BW15" s="166">
        <f t="shared" si="15"/>
        <v>0</v>
      </c>
      <c r="BX15" s="166">
        <f t="shared" si="15"/>
        <v>0</v>
      </c>
      <c r="BY15" s="166">
        <f t="shared" si="15"/>
        <v>0</v>
      </c>
      <c r="BZ15" s="166">
        <f t="shared" si="15"/>
        <v>0</v>
      </c>
      <c r="CA15" s="166">
        <f t="shared" si="15"/>
        <v>0</v>
      </c>
      <c r="CB15" s="166">
        <f t="shared" si="15"/>
        <v>0</v>
      </c>
      <c r="CC15" s="166">
        <f t="shared" si="15"/>
        <v>0</v>
      </c>
      <c r="CD15" s="166">
        <f t="shared" si="15"/>
        <v>0</v>
      </c>
      <c r="CJ15" s="2" t="s">
        <v>46</v>
      </c>
      <c r="CZ15" s="1" t="s">
        <v>253</v>
      </c>
      <c r="DA15" s="1"/>
      <c r="DB15" s="1"/>
      <c r="DC15" s="1"/>
      <c r="DD15" s="1"/>
    </row>
    <row r="16" spans="3:106" ht="12.75">
      <c r="C16" s="34" t="s">
        <v>10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U16" s="1" t="s">
        <v>326</v>
      </c>
      <c r="V16" s="41" t="s">
        <v>329</v>
      </c>
      <c r="W16" s="1" t="s">
        <v>330</v>
      </c>
      <c r="X16" s="148">
        <v>0</v>
      </c>
      <c r="Y16" s="148">
        <v>-600</v>
      </c>
      <c r="Z16" s="148">
        <v>-900</v>
      </c>
      <c r="AA16" s="148">
        <v>-900</v>
      </c>
      <c r="AB16" s="148">
        <v>-1000</v>
      </c>
      <c r="AC16" s="148">
        <v>-1100</v>
      </c>
      <c r="AD16" s="148">
        <v>-1100</v>
      </c>
      <c r="AE16" s="148">
        <v>-1200</v>
      </c>
      <c r="AF16" s="148">
        <v>-1300</v>
      </c>
      <c r="AG16" s="148">
        <v>-1400</v>
      </c>
      <c r="AH16" s="148">
        <v>-3400</v>
      </c>
      <c r="AI16" s="148">
        <v>-9500</v>
      </c>
      <c r="AJ16" s="62">
        <v>0</v>
      </c>
      <c r="AK16" s="61">
        <v>19</v>
      </c>
      <c r="AM16" s="1" t="s">
        <v>95</v>
      </c>
      <c r="AN16" s="41" t="s">
        <v>46</v>
      </c>
      <c r="AO16" s="1" t="s">
        <v>501</v>
      </c>
      <c r="AP16" s="166">
        <v>0.1</v>
      </c>
      <c r="AQ16" s="166">
        <v>0.8</v>
      </c>
      <c r="AR16" s="166">
        <v>2.5</v>
      </c>
      <c r="AS16" s="166">
        <v>4.7</v>
      </c>
      <c r="AT16" s="166">
        <v>7</v>
      </c>
      <c r="AU16" s="166">
        <v>8.2</v>
      </c>
      <c r="AV16" s="166">
        <v>8.8</v>
      </c>
      <c r="AW16" s="166">
        <v>9.5</v>
      </c>
      <c r="AX16" s="166">
        <v>10.1</v>
      </c>
      <c r="AY16" s="166">
        <v>10.7</v>
      </c>
      <c r="AZ16" s="166">
        <v>15.1</v>
      </c>
      <c r="BA16" s="166">
        <v>62.4</v>
      </c>
      <c r="BB16" s="62">
        <v>0</v>
      </c>
      <c r="BC16" s="61">
        <v>35</v>
      </c>
      <c r="BE16" s="63">
        <f aca="true" t="shared" si="16" ref="BE16:BE31">X16*$AJ16</f>
        <v>0</v>
      </c>
      <c r="BF16" s="63">
        <f t="shared" si="4"/>
        <v>0</v>
      </c>
      <c r="BG16" s="63">
        <f t="shared" si="5"/>
        <v>0</v>
      </c>
      <c r="BH16" s="63">
        <f t="shared" si="6"/>
        <v>0</v>
      </c>
      <c r="BI16" s="63">
        <f t="shared" si="7"/>
        <v>0</v>
      </c>
      <c r="BJ16" s="63">
        <f t="shared" si="8"/>
        <v>0</v>
      </c>
      <c r="BK16" s="63">
        <f t="shared" si="9"/>
        <v>0</v>
      </c>
      <c r="BL16" s="63">
        <f t="shared" si="10"/>
        <v>0</v>
      </c>
      <c r="BM16" s="63">
        <f t="shared" si="11"/>
        <v>0</v>
      </c>
      <c r="BN16" s="63">
        <f t="shared" si="12"/>
        <v>0</v>
      </c>
      <c r="BO16" s="63">
        <f t="shared" si="13"/>
        <v>0</v>
      </c>
      <c r="BP16" s="63">
        <f t="shared" si="14"/>
        <v>0</v>
      </c>
      <c r="BS16" s="166">
        <f t="shared" si="15"/>
        <v>0</v>
      </c>
      <c r="BT16" s="166">
        <f t="shared" si="15"/>
        <v>0</v>
      </c>
      <c r="BU16" s="166">
        <f t="shared" si="15"/>
        <v>0</v>
      </c>
      <c r="BV16" s="166">
        <f t="shared" si="15"/>
        <v>0</v>
      </c>
      <c r="BW16" s="166">
        <f t="shared" si="15"/>
        <v>0</v>
      </c>
      <c r="BX16" s="166">
        <f t="shared" si="15"/>
        <v>0</v>
      </c>
      <c r="BY16" s="166">
        <f t="shared" si="15"/>
        <v>0</v>
      </c>
      <c r="BZ16" s="166">
        <f t="shared" si="15"/>
        <v>0</v>
      </c>
      <c r="CA16" s="166">
        <f t="shared" si="15"/>
        <v>0</v>
      </c>
      <c r="CB16" s="166">
        <f t="shared" si="15"/>
        <v>0</v>
      </c>
      <c r="CC16" s="166">
        <f t="shared" si="15"/>
        <v>0</v>
      </c>
      <c r="CD16" s="166">
        <f t="shared" si="15"/>
        <v>0</v>
      </c>
      <c r="CJ16" s="150">
        <v>2012</v>
      </c>
      <c r="CK16" s="151">
        <v>2013</v>
      </c>
      <c r="CL16" s="151">
        <v>2014</v>
      </c>
      <c r="CM16" s="151">
        <v>2015</v>
      </c>
      <c r="CN16" s="151">
        <v>2016</v>
      </c>
      <c r="CO16" s="151">
        <v>2017</v>
      </c>
      <c r="CP16" s="151">
        <v>2018</v>
      </c>
      <c r="CQ16" s="151">
        <v>2019</v>
      </c>
      <c r="CR16" s="151">
        <v>2020</v>
      </c>
      <c r="CS16" s="151">
        <v>2021</v>
      </c>
      <c r="CT16" s="152" t="s">
        <v>431</v>
      </c>
      <c r="CU16" s="153" t="s">
        <v>432</v>
      </c>
      <c r="CW16" s="2" t="s">
        <v>46</v>
      </c>
      <c r="CZ16" s="1" t="s">
        <v>67</v>
      </c>
      <c r="DA16" s="2" t="s">
        <v>14</v>
      </c>
      <c r="DB16" s="51" t="s">
        <v>13</v>
      </c>
    </row>
    <row r="17" spans="3:104" ht="12.75">
      <c r="C17" s="34" t="s">
        <v>138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U17" s="1" t="s">
        <v>331</v>
      </c>
      <c r="V17" s="41"/>
      <c r="W17" s="1" t="s">
        <v>332</v>
      </c>
      <c r="X17" s="148">
        <v>5</v>
      </c>
      <c r="Y17" s="148">
        <v>20</v>
      </c>
      <c r="Z17" s="148">
        <v>-100</v>
      </c>
      <c r="AA17" s="148">
        <v>-500</v>
      </c>
      <c r="AB17" s="148">
        <v>-500</v>
      </c>
      <c r="AC17" s="148">
        <v>-500</v>
      </c>
      <c r="AD17" s="148">
        <v>-500</v>
      </c>
      <c r="AE17" s="148">
        <v>-500</v>
      </c>
      <c r="AF17" s="148">
        <v>-500</v>
      </c>
      <c r="AG17" s="148">
        <v>-500</v>
      </c>
      <c r="AH17" s="148">
        <v>-1075</v>
      </c>
      <c r="AI17" s="148">
        <v>-3575</v>
      </c>
      <c r="AJ17" s="62">
        <v>1</v>
      </c>
      <c r="AK17" s="61">
        <v>20</v>
      </c>
      <c r="AM17" s="1"/>
      <c r="AN17" s="41"/>
      <c r="AO17" s="1" t="s">
        <v>502</v>
      </c>
      <c r="AP17" s="166">
        <v>0</v>
      </c>
      <c r="AQ17" s="166">
        <v>0.3</v>
      </c>
      <c r="AR17" s="166">
        <v>1.1</v>
      </c>
      <c r="AS17" s="166">
        <v>1.7</v>
      </c>
      <c r="AT17" s="166">
        <v>2.4</v>
      </c>
      <c r="AU17" s="166">
        <v>2.8</v>
      </c>
      <c r="AV17" s="166">
        <v>3.9</v>
      </c>
      <c r="AW17" s="166">
        <v>5.1</v>
      </c>
      <c r="AX17" s="166">
        <v>6.4</v>
      </c>
      <c r="AY17" s="166">
        <v>7.8</v>
      </c>
      <c r="AZ17" s="166">
        <v>5.5</v>
      </c>
      <c r="BA17" s="167">
        <v>31.4</v>
      </c>
      <c r="BB17" s="62">
        <v>0</v>
      </c>
      <c r="BC17" s="61">
        <v>37</v>
      </c>
      <c r="BE17" s="63">
        <f t="shared" si="16"/>
        <v>5</v>
      </c>
      <c r="BF17" s="63">
        <f t="shared" si="4"/>
        <v>20</v>
      </c>
      <c r="BG17" s="63">
        <f t="shared" si="5"/>
        <v>-100</v>
      </c>
      <c r="BH17" s="63">
        <f t="shared" si="6"/>
        <v>-500</v>
      </c>
      <c r="BI17" s="63">
        <f t="shared" si="7"/>
        <v>-500</v>
      </c>
      <c r="BJ17" s="63">
        <f t="shared" si="8"/>
        <v>-500</v>
      </c>
      <c r="BK17" s="63">
        <f t="shared" si="9"/>
        <v>-500</v>
      </c>
      <c r="BL17" s="63">
        <f t="shared" si="10"/>
        <v>-500</v>
      </c>
      <c r="BM17" s="63">
        <f t="shared" si="11"/>
        <v>-500</v>
      </c>
      <c r="BN17" s="63">
        <f t="shared" si="12"/>
        <v>-500</v>
      </c>
      <c r="BO17" s="63">
        <f t="shared" si="13"/>
        <v>-1075</v>
      </c>
      <c r="BP17" s="63">
        <f t="shared" si="14"/>
        <v>-3575</v>
      </c>
      <c r="BS17" s="166">
        <f t="shared" si="15"/>
        <v>0</v>
      </c>
      <c r="BT17" s="166">
        <f t="shared" si="15"/>
        <v>0</v>
      </c>
      <c r="BU17" s="166">
        <f t="shared" si="15"/>
        <v>0</v>
      </c>
      <c r="BV17" s="166">
        <f t="shared" si="15"/>
        <v>0</v>
      </c>
      <c r="BW17" s="166">
        <f t="shared" si="15"/>
        <v>0</v>
      </c>
      <c r="BX17" s="166">
        <f t="shared" si="15"/>
        <v>0</v>
      </c>
      <c r="BY17" s="166">
        <f t="shared" si="15"/>
        <v>0</v>
      </c>
      <c r="BZ17" s="166">
        <f t="shared" si="15"/>
        <v>0</v>
      </c>
      <c r="CA17" s="166">
        <f t="shared" si="15"/>
        <v>0</v>
      </c>
      <c r="CB17" s="166">
        <f t="shared" si="15"/>
        <v>0</v>
      </c>
      <c r="CC17" s="166">
        <f t="shared" si="15"/>
        <v>0</v>
      </c>
      <c r="CD17" s="166">
        <f t="shared" si="15"/>
        <v>0</v>
      </c>
      <c r="CH17" s="1" t="s">
        <v>68</v>
      </c>
      <c r="CU17" s="64"/>
      <c r="CZ17" s="1" t="s">
        <v>140</v>
      </c>
    </row>
    <row r="18" spans="3:104" ht="12.75">
      <c r="C18" s="34" t="s">
        <v>139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2" t="s">
        <v>46</v>
      </c>
      <c r="U18" s="1" t="s">
        <v>333</v>
      </c>
      <c r="V18" s="41"/>
      <c r="W18" s="1" t="s">
        <v>334</v>
      </c>
      <c r="X18" s="148">
        <v>-700</v>
      </c>
      <c r="Y18" s="148">
        <v>-1300</v>
      </c>
      <c r="Z18" s="148">
        <v>-1400</v>
      </c>
      <c r="AA18" s="148">
        <v>-1400</v>
      </c>
      <c r="AB18" s="148">
        <v>-1400</v>
      </c>
      <c r="AC18" s="148">
        <v>-700</v>
      </c>
      <c r="AD18" s="148">
        <v>0</v>
      </c>
      <c r="AE18" s="148">
        <v>0</v>
      </c>
      <c r="AF18" s="148">
        <v>0</v>
      </c>
      <c r="AG18" s="148">
        <v>0</v>
      </c>
      <c r="AH18" s="148">
        <v>-6200</v>
      </c>
      <c r="AI18" s="148">
        <v>-6900</v>
      </c>
      <c r="AJ18" s="62">
        <v>0</v>
      </c>
      <c r="AK18" s="61">
        <v>22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69"/>
      <c r="BA18" s="169"/>
      <c r="BB18" s="38"/>
      <c r="BC18" s="61"/>
      <c r="BE18" s="63">
        <f t="shared" si="16"/>
        <v>0</v>
      </c>
      <c r="BF18" s="63">
        <f t="shared" si="4"/>
        <v>0</v>
      </c>
      <c r="BG18" s="63">
        <f t="shared" si="5"/>
        <v>0</v>
      </c>
      <c r="BH18" s="63">
        <f t="shared" si="6"/>
        <v>0</v>
      </c>
      <c r="BI18" s="63">
        <f t="shared" si="7"/>
        <v>0</v>
      </c>
      <c r="BJ18" s="63">
        <f t="shared" si="8"/>
        <v>0</v>
      </c>
      <c r="BK18" s="63">
        <f t="shared" si="9"/>
        <v>0</v>
      </c>
      <c r="BL18" s="63">
        <f t="shared" si="10"/>
        <v>0</v>
      </c>
      <c r="BM18" s="63">
        <f t="shared" si="11"/>
        <v>0</v>
      </c>
      <c r="BN18" s="63">
        <f t="shared" si="12"/>
        <v>0</v>
      </c>
      <c r="BO18" s="63">
        <f t="shared" si="13"/>
        <v>0</v>
      </c>
      <c r="BP18" s="63">
        <f t="shared" si="14"/>
        <v>0</v>
      </c>
      <c r="BS18" s="166">
        <v>0</v>
      </c>
      <c r="BT18" s="166">
        <v>0</v>
      </c>
      <c r="BU18" s="166">
        <v>0</v>
      </c>
      <c r="BV18" s="166">
        <v>0</v>
      </c>
      <c r="BW18" s="166">
        <v>0</v>
      </c>
      <c r="BX18" s="166">
        <v>0</v>
      </c>
      <c r="BY18" s="166">
        <v>0</v>
      </c>
      <c r="BZ18" s="166">
        <v>0</v>
      </c>
      <c r="CA18" s="166">
        <v>0</v>
      </c>
      <c r="CB18" s="166">
        <v>0</v>
      </c>
      <c r="CC18" s="166">
        <v>0</v>
      </c>
      <c r="CD18" s="166">
        <v>0</v>
      </c>
      <c r="CH18" s="1" t="s">
        <v>160</v>
      </c>
      <c r="CJ18" s="61">
        <f>(((SUM(BE57:BE78)+BE135+SUM(BE140:BE154)))*CW18)/1000</f>
        <v>0</v>
      </c>
      <c r="CK18" s="61">
        <f>((SUM(BF57:BF78)+BF135+SUM(BF140:BF154)))*CW18/1000</f>
        <v>-54.9</v>
      </c>
      <c r="CL18" s="61">
        <f>((SUM(BG57:BG78)+BG135+SUM(BG140:BG154)))*CW18/1000</f>
        <v>-54.6</v>
      </c>
      <c r="CM18" s="61">
        <f>((SUM(BH57:BH78)+BH135+SUM(BH140:BH154)))*CW18/1000</f>
        <v>-54.3</v>
      </c>
      <c r="CN18" s="61">
        <f>(((SUM(BI57:BI78)+BI135+SUM(BI140:BI154)))*CW18)/1000</f>
        <v>-54</v>
      </c>
      <c r="CO18" s="61">
        <f>(((SUM(BJ57:BJ78)+BJ135+SUM(BJ140:BJ154)))*CW18)/1000</f>
        <v>-53.8</v>
      </c>
      <c r="CP18" s="61">
        <f>(((SUM(BK57:BK78)+BK135+SUM(BK140:BK154)))*CW18)/1000</f>
        <v>-53.8</v>
      </c>
      <c r="CQ18" s="61">
        <f>(((SUM(BL57:BL78)+BL135+SUM(BL140:BL154)))*CW18)/1000</f>
        <v>-53.8</v>
      </c>
      <c r="CR18" s="61">
        <f>(((SUM(BM57:BM78)+BM135+SUM(BM140:BM154)))*CW18)/1000</f>
        <v>-53.7</v>
      </c>
      <c r="CS18" s="61">
        <f>(((SUM(BN57:BN78)+BN135+SUM(BN140:BN154)))*CW18)/1000</f>
        <v>-53.7</v>
      </c>
      <c r="CT18" s="61">
        <f>(((SUM(BO57:BO78)+BO135+SUM(BO140:BO154)))*CW18)/1000</f>
        <v>-217.8</v>
      </c>
      <c r="CU18" s="61">
        <f>(((SUM(BP57:BP78)+BP135+SUM(BP140:BP154)))*CW18)/1000</f>
        <v>-483.6</v>
      </c>
      <c r="CW18" s="191">
        <v>-1</v>
      </c>
      <c r="CZ18" s="1" t="s">
        <v>267</v>
      </c>
    </row>
    <row r="19" spans="3:104" ht="12.75">
      <c r="C19" s="66"/>
      <c r="D19" s="66" t="s">
        <v>183</v>
      </c>
      <c r="E19" s="66" t="s">
        <v>33</v>
      </c>
      <c r="F19" s="66"/>
      <c r="G19" s="66"/>
      <c r="U19" s="1" t="s">
        <v>335</v>
      </c>
      <c r="V19" s="41"/>
      <c r="W19" s="1" t="s">
        <v>336</v>
      </c>
      <c r="X19" s="148">
        <v>-35</v>
      </c>
      <c r="Y19" s="148">
        <v>-255</v>
      </c>
      <c r="Z19" s="148">
        <v>-479</v>
      </c>
      <c r="AA19" s="148">
        <v>-706</v>
      </c>
      <c r="AB19" s="148">
        <v>-899</v>
      </c>
      <c r="AC19" s="148">
        <v>-1185</v>
      </c>
      <c r="AD19" s="148">
        <v>-1411</v>
      </c>
      <c r="AE19" s="148">
        <v>-1634</v>
      </c>
      <c r="AF19" s="148">
        <v>-1860</v>
      </c>
      <c r="AG19" s="148">
        <v>-2087</v>
      </c>
      <c r="AH19" s="148">
        <v>-10549</v>
      </c>
      <c r="AI19" s="61">
        <v>-22200</v>
      </c>
      <c r="AJ19" s="62">
        <v>1</v>
      </c>
      <c r="AK19" s="61">
        <v>24</v>
      </c>
      <c r="AM19" s="1"/>
      <c r="AN19" s="1"/>
      <c r="AO19" s="1"/>
      <c r="AR19" s="1"/>
      <c r="AS19" s="1"/>
      <c r="AT19" s="1"/>
      <c r="AU19" s="1"/>
      <c r="AV19" s="1"/>
      <c r="AW19" s="1"/>
      <c r="AX19" s="1"/>
      <c r="AY19" s="1"/>
      <c r="AZ19" s="169"/>
      <c r="BA19" s="169"/>
      <c r="BB19" s="38"/>
      <c r="BC19" s="61"/>
      <c r="BD19" s="10" t="s">
        <v>46</v>
      </c>
      <c r="BE19" s="63">
        <f t="shared" si="16"/>
        <v>-35</v>
      </c>
      <c r="BF19" s="63">
        <f t="shared" si="4"/>
        <v>-255</v>
      </c>
      <c r="BG19" s="63">
        <f t="shared" si="5"/>
        <v>-479</v>
      </c>
      <c r="BH19" s="63">
        <f t="shared" si="6"/>
        <v>-706</v>
      </c>
      <c r="BI19" s="63">
        <f t="shared" si="7"/>
        <v>-899</v>
      </c>
      <c r="BJ19" s="63">
        <f t="shared" si="8"/>
        <v>-1185</v>
      </c>
      <c r="BK19" s="63">
        <f t="shared" si="9"/>
        <v>-1411</v>
      </c>
      <c r="BL19" s="63">
        <f t="shared" si="10"/>
        <v>-1634</v>
      </c>
      <c r="BM19" s="63">
        <f t="shared" si="11"/>
        <v>-1860</v>
      </c>
      <c r="BN19" s="63">
        <f t="shared" si="12"/>
        <v>-2087</v>
      </c>
      <c r="BO19" s="63">
        <f t="shared" si="13"/>
        <v>-10549</v>
      </c>
      <c r="BP19" s="63">
        <f t="shared" si="14"/>
        <v>-22200</v>
      </c>
      <c r="BS19" s="166">
        <v>0</v>
      </c>
      <c r="BT19" s="166">
        <v>0</v>
      </c>
      <c r="BU19" s="166">
        <v>0</v>
      </c>
      <c r="BV19" s="166">
        <v>0</v>
      </c>
      <c r="BW19" s="166">
        <v>0</v>
      </c>
      <c r="BX19" s="166">
        <v>0</v>
      </c>
      <c r="BY19" s="166">
        <v>0</v>
      </c>
      <c r="BZ19" s="166">
        <v>0</v>
      </c>
      <c r="CA19" s="166">
        <v>0</v>
      </c>
      <c r="CB19" s="166">
        <v>0</v>
      </c>
      <c r="CC19" s="166">
        <v>0</v>
      </c>
      <c r="CD19" s="166">
        <v>0</v>
      </c>
      <c r="CH19" s="1" t="s">
        <v>54</v>
      </c>
      <c r="CJ19" s="61">
        <f>((SUM(BE15:BE56)+(SUM(BE129:BE131)+SUM(BE134)+SUM(BE174:BE192)))*CW18)/1000</f>
        <v>20.03</v>
      </c>
      <c r="CK19" s="61">
        <f>((SUM(BF15:BF56)+(SUM(BF129:BF131)+BF134+SUM(BF174:BF192)))*CW18)/1000</f>
        <v>43.035</v>
      </c>
      <c r="CL19" s="61">
        <f>((SUM(BG15:BG56)+(SUM(BG129:BG131)+BG134+SUM(BG174:BG192)))*CW18)/1000</f>
        <v>61.679</v>
      </c>
      <c r="CM19" s="61">
        <f>((SUM(BH15:BH56)+(SUM(BH129:BH131)+BH134+SUM(BH174:BH192)))*CW18)/1000</f>
        <v>80.206</v>
      </c>
      <c r="CN19" s="61">
        <f>((SUM(BI15:BI56)+(SUM(BI129:BI131)+BI134+SUM(BI174:BI192)))*CW18)/1000</f>
        <v>101.099</v>
      </c>
      <c r="CO19" s="61">
        <f>((SUM(BJ15:BJ56)+(SUM(BJ129:BJ131)+BJ134+SUM(BJ174:BJ192)))*CW18)/1000</f>
        <v>121.185</v>
      </c>
      <c r="CP19" s="61">
        <f>((SUM(BK15:BK56)+(SUM(BK129:BK131)+BK134+SUM(BK174:BK192)))*CW18)/1000</f>
        <v>142.811</v>
      </c>
      <c r="CQ19" s="61">
        <f>((SUM(BL15:BL56)+(SUM(BL129:BL131)+BL134+SUM(BL174:BL192)))*CW18)/1000</f>
        <v>163.434</v>
      </c>
      <c r="CR19" s="61">
        <f>((SUM(BM15:BM56)+(SUM(BM129:BM131)+BM134+SUM(BM174:BM192)))*CW18)/1000</f>
        <v>186.56</v>
      </c>
      <c r="CS19" s="61">
        <f>((SUM(BN15:BN56)+(SUM(BN129:BN131)+BN134+SUM(BN174:BN192)))*CW18)/1000</f>
        <v>211.587</v>
      </c>
      <c r="CT19" s="61">
        <f>((SUM(BO15:BO56)+(SUM(BO129:BO131)+BO134+SUM(BO174:BO192)))*CW18)/1000</f>
        <v>314.224</v>
      </c>
      <c r="CU19" s="61">
        <f>((SUM(BP15:BP56)+(SUM(BP129:BP131)+BP134+SUM(BP174:BP192)))*CW18)/1000</f>
        <v>1143.275</v>
      </c>
      <c r="CW19" s="110">
        <v>-1</v>
      </c>
      <c r="CZ19" s="1" t="s">
        <v>52</v>
      </c>
    </row>
    <row r="20" spans="21:104" ht="12.75">
      <c r="U20" s="1" t="s">
        <v>337</v>
      </c>
      <c r="V20" s="41"/>
      <c r="W20" s="1" t="s">
        <v>338</v>
      </c>
      <c r="X20" s="148">
        <v>0</v>
      </c>
      <c r="Y20" s="148">
        <v>-300</v>
      </c>
      <c r="Z20" s="148">
        <v>-800</v>
      </c>
      <c r="AA20" s="148">
        <v>-800</v>
      </c>
      <c r="AB20" s="148">
        <v>-1100</v>
      </c>
      <c r="AC20" s="148">
        <v>-1000</v>
      </c>
      <c r="AD20" s="148">
        <v>-1100</v>
      </c>
      <c r="AE20" s="148">
        <v>-1000</v>
      </c>
      <c r="AF20" s="148">
        <v>-1200</v>
      </c>
      <c r="AG20" s="148">
        <v>-1200</v>
      </c>
      <c r="AH20" s="148">
        <v>-3000</v>
      </c>
      <c r="AI20" s="148">
        <v>-8600</v>
      </c>
      <c r="AJ20" s="62">
        <v>1</v>
      </c>
      <c r="AK20" s="61">
        <v>25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69"/>
      <c r="BA20" s="169"/>
      <c r="BB20" s="38"/>
      <c r="BC20" s="61"/>
      <c r="BE20" s="63">
        <f t="shared" si="16"/>
        <v>0</v>
      </c>
      <c r="BF20" s="63">
        <f t="shared" si="4"/>
        <v>-300</v>
      </c>
      <c r="BG20" s="63">
        <f t="shared" si="5"/>
        <v>-800</v>
      </c>
      <c r="BH20" s="63">
        <f t="shared" si="6"/>
        <v>-800</v>
      </c>
      <c r="BI20" s="63">
        <f t="shared" si="7"/>
        <v>-1100</v>
      </c>
      <c r="BJ20" s="63">
        <f t="shared" si="8"/>
        <v>-1000</v>
      </c>
      <c r="BK20" s="63">
        <f t="shared" si="9"/>
        <v>-1100</v>
      </c>
      <c r="BL20" s="63">
        <f t="shared" si="10"/>
        <v>-1000</v>
      </c>
      <c r="BM20" s="63">
        <f t="shared" si="11"/>
        <v>-1200</v>
      </c>
      <c r="BN20" s="63">
        <f t="shared" si="12"/>
        <v>-1200</v>
      </c>
      <c r="BO20" s="63">
        <f t="shared" si="13"/>
        <v>-3000</v>
      </c>
      <c r="BP20" s="63">
        <f t="shared" si="14"/>
        <v>-8600</v>
      </c>
      <c r="BS20" s="166">
        <v>0</v>
      </c>
      <c r="BT20" s="166">
        <v>0</v>
      </c>
      <c r="BU20" s="166">
        <v>0</v>
      </c>
      <c r="BV20" s="166">
        <v>0</v>
      </c>
      <c r="BW20" s="166">
        <v>0</v>
      </c>
      <c r="BX20" s="166">
        <v>0</v>
      </c>
      <c r="BY20" s="166">
        <v>0</v>
      </c>
      <c r="BZ20" s="166">
        <v>0</v>
      </c>
      <c r="CA20" s="166">
        <v>0</v>
      </c>
      <c r="CB20" s="166">
        <v>0</v>
      </c>
      <c r="CC20" s="166">
        <v>0</v>
      </c>
      <c r="CD20" s="166">
        <v>0</v>
      </c>
      <c r="CH20" s="1" t="s">
        <v>74</v>
      </c>
      <c r="CJ20" s="61">
        <f>((SUM(BE79:BE125)+BE136+SUM(BE155:BE173))*CW18)/1000</f>
        <v>13.474</v>
      </c>
      <c r="CK20" s="61">
        <f>((SUM(BF79:BF125)+BF136+SUM(BF155:BF173))*CW18)/1000</f>
        <v>26.006</v>
      </c>
      <c r="CL20" s="61">
        <f>((SUM(BG79:BG125)+BG136+SUM(BG155:BG173))*CW18)/1000</f>
        <v>36.066</v>
      </c>
      <c r="CM20" s="61">
        <f>((SUM(BH79:BH125)+BH136+SUM(BH155:BH173))*CW18)/1000</f>
        <v>45.068</v>
      </c>
      <c r="CN20" s="61">
        <f>((SUM(BI79:BI125)+BI136+SUM(BI155:BI173))*CW18)/1000</f>
        <v>54.226</v>
      </c>
      <c r="CO20" s="61">
        <f>((SUM(BJ79:BJ125)+BJ136+SUM(BJ155:BJ173))*CW18)/1000</f>
        <v>63.862</v>
      </c>
      <c r="CP20" s="61">
        <f>((SUM(BK79:BK125)+BK136+SUM(BK155:BK173))*CW18)/1000</f>
        <v>73.402</v>
      </c>
      <c r="CQ20" s="61">
        <f>((SUM(BL79:BL125)+BL136+SUM(BL155:BL173))*CW18)/1000</f>
        <v>83.345</v>
      </c>
      <c r="CR20" s="155">
        <f>(((SUM(BM79:BM125)+BM136+SUM(BM155:BM173))*CW20))/1000</f>
        <v>93.781</v>
      </c>
      <c r="CS20" s="61">
        <f>((SUM(BN79:BN125)+BN136+SUM(BN155:BN173))*CW18)/1000</f>
        <v>104.414</v>
      </c>
      <c r="CT20" s="61">
        <f>(((SUM(BO79:BO125)+BO136+SUM(BO155:BO173))*CW18))/1000</f>
        <v>173.451</v>
      </c>
      <c r="CU20" s="61">
        <f>((SUM(BP79:BP125)+BP136+SUM(BP155:BP173))*CW18)/1000</f>
        <v>591.883</v>
      </c>
      <c r="CW20" s="110">
        <v>-1</v>
      </c>
      <c r="CZ20" s="2" t="s">
        <v>5</v>
      </c>
    </row>
    <row r="21" spans="21:108" ht="13.5" thickBot="1">
      <c r="U21" s="1" t="s">
        <v>339</v>
      </c>
      <c r="V21" s="41"/>
      <c r="W21" s="1" t="s">
        <v>340</v>
      </c>
      <c r="X21" s="148">
        <v>-400</v>
      </c>
      <c r="Y21" s="148">
        <v>-1200</v>
      </c>
      <c r="Z21" s="148">
        <v>-1200</v>
      </c>
      <c r="AA21" s="148">
        <v>-1200</v>
      </c>
      <c r="AB21" s="148">
        <v>-1300</v>
      </c>
      <c r="AC21" s="148">
        <v>-1300</v>
      </c>
      <c r="AD21" s="148">
        <v>-1300</v>
      </c>
      <c r="AE21" s="148">
        <v>-1300</v>
      </c>
      <c r="AF21" s="148">
        <v>-1300</v>
      </c>
      <c r="AG21" s="148">
        <v>-1300</v>
      </c>
      <c r="AH21" s="148">
        <v>-5300</v>
      </c>
      <c r="AI21" s="148">
        <v>-11800</v>
      </c>
      <c r="AJ21" s="62">
        <v>0</v>
      </c>
      <c r="AK21" s="61">
        <v>26</v>
      </c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69"/>
      <c r="BA21" s="169"/>
      <c r="BB21" s="38"/>
      <c r="BC21" s="2"/>
      <c r="BE21" s="63">
        <f t="shared" si="16"/>
        <v>0</v>
      </c>
      <c r="BF21" s="63">
        <f t="shared" si="4"/>
        <v>0</v>
      </c>
      <c r="BG21" s="63">
        <f t="shared" si="5"/>
        <v>0</v>
      </c>
      <c r="BH21" s="63">
        <f t="shared" si="6"/>
        <v>0</v>
      </c>
      <c r="BI21" s="63">
        <f t="shared" si="7"/>
        <v>0</v>
      </c>
      <c r="BJ21" s="63">
        <f t="shared" si="8"/>
        <v>0</v>
      </c>
      <c r="BK21" s="63">
        <f t="shared" si="9"/>
        <v>0</v>
      </c>
      <c r="BL21" s="63">
        <f t="shared" si="10"/>
        <v>0</v>
      </c>
      <c r="BM21" s="63">
        <f t="shared" si="11"/>
        <v>0</v>
      </c>
      <c r="BN21" s="63">
        <f t="shared" si="12"/>
        <v>0</v>
      </c>
      <c r="BO21" s="63">
        <f t="shared" si="13"/>
        <v>0</v>
      </c>
      <c r="BP21" s="63">
        <f t="shared" si="14"/>
        <v>0</v>
      </c>
      <c r="BS21" s="166">
        <v>0</v>
      </c>
      <c r="BT21" s="166">
        <v>0</v>
      </c>
      <c r="BU21" s="166">
        <v>0</v>
      </c>
      <c r="BV21" s="166">
        <v>0</v>
      </c>
      <c r="BW21" s="166">
        <v>0</v>
      </c>
      <c r="BX21" s="166">
        <v>0</v>
      </c>
      <c r="BY21" s="166">
        <v>0</v>
      </c>
      <c r="BZ21" s="166">
        <v>0</v>
      </c>
      <c r="CA21" s="166">
        <v>0</v>
      </c>
      <c r="CB21" s="166">
        <v>0</v>
      </c>
      <c r="CC21" s="166">
        <v>0</v>
      </c>
      <c r="CD21" s="166">
        <v>0</v>
      </c>
      <c r="CH21" s="1" t="s">
        <v>183</v>
      </c>
      <c r="CI21" s="1" t="s">
        <v>183</v>
      </c>
      <c r="CJ21" s="38" t="s">
        <v>183</v>
      </c>
      <c r="CK21" s="38" t="s">
        <v>183</v>
      </c>
      <c r="CL21" s="38" t="s">
        <v>47</v>
      </c>
      <c r="CM21" s="38" t="s">
        <v>183</v>
      </c>
      <c r="CN21" s="38"/>
      <c r="CO21" s="38"/>
      <c r="CP21" s="38"/>
      <c r="CQ21" s="38"/>
      <c r="CR21" s="38"/>
      <c r="CS21" s="38"/>
      <c r="CT21" s="38"/>
      <c r="CU21" s="41" t="s">
        <v>183</v>
      </c>
      <c r="CW21" s="110"/>
      <c r="CZ21" s="2" t="s">
        <v>42</v>
      </c>
      <c r="DD21" s="1"/>
    </row>
    <row r="22" spans="1:104" ht="12.75">
      <c r="A22" s="67"/>
      <c r="B22" s="68"/>
      <c r="C22" s="69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1"/>
      <c r="O22" s="71"/>
      <c r="P22" s="70"/>
      <c r="Q22" s="72"/>
      <c r="R22" s="72"/>
      <c r="S22" s="73"/>
      <c r="U22" s="1" t="s">
        <v>341</v>
      </c>
      <c r="V22" s="41"/>
      <c r="W22" s="1" t="s">
        <v>342</v>
      </c>
      <c r="X22" s="148">
        <v>0</v>
      </c>
      <c r="Y22" s="148">
        <v>-1000</v>
      </c>
      <c r="Z22" s="148">
        <v>-1000</v>
      </c>
      <c r="AA22" s="148">
        <v>-1000</v>
      </c>
      <c r="AB22" s="148">
        <v>-1100</v>
      </c>
      <c r="AC22" s="148">
        <v>-1100</v>
      </c>
      <c r="AD22" s="148">
        <v>-1100</v>
      </c>
      <c r="AE22" s="148">
        <v>-1100</v>
      </c>
      <c r="AF22" s="148">
        <v>-1100</v>
      </c>
      <c r="AG22" s="148">
        <v>-1100</v>
      </c>
      <c r="AH22" s="61">
        <v>-4100</v>
      </c>
      <c r="AI22" s="61">
        <v>-9500</v>
      </c>
      <c r="AJ22" s="62">
        <v>0</v>
      </c>
      <c r="AK22" s="61">
        <v>27</v>
      </c>
      <c r="AM22" s="1"/>
      <c r="AN22" s="41"/>
      <c r="AO22" s="168" t="s">
        <v>174</v>
      </c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165"/>
      <c r="BA22" s="165"/>
      <c r="BB22" s="62"/>
      <c r="BC22" s="61"/>
      <c r="BE22" s="63">
        <f t="shared" si="16"/>
        <v>0</v>
      </c>
      <c r="BF22" s="63">
        <f t="shared" si="4"/>
        <v>0</v>
      </c>
      <c r="BG22" s="63">
        <f t="shared" si="5"/>
        <v>0</v>
      </c>
      <c r="BH22" s="63">
        <f t="shared" si="6"/>
        <v>0</v>
      </c>
      <c r="BI22" s="63">
        <f t="shared" si="7"/>
        <v>0</v>
      </c>
      <c r="BJ22" s="63">
        <f t="shared" si="8"/>
        <v>0</v>
      </c>
      <c r="BK22" s="63">
        <f t="shared" si="9"/>
        <v>0</v>
      </c>
      <c r="BL22" s="63">
        <f t="shared" si="10"/>
        <v>0</v>
      </c>
      <c r="BM22" s="63">
        <f t="shared" si="11"/>
        <v>0</v>
      </c>
      <c r="BN22" s="63">
        <f t="shared" si="12"/>
        <v>0</v>
      </c>
      <c r="BO22" s="63">
        <f t="shared" si="13"/>
        <v>0</v>
      </c>
      <c r="BP22" s="63">
        <f t="shared" si="14"/>
        <v>0</v>
      </c>
      <c r="BS22" s="166">
        <v>0</v>
      </c>
      <c r="BT22" s="166">
        <v>0</v>
      </c>
      <c r="BU22" s="166">
        <v>0</v>
      </c>
      <c r="BV22" s="166">
        <v>0</v>
      </c>
      <c r="BW22" s="166">
        <v>0</v>
      </c>
      <c r="BX22" s="166">
        <v>0</v>
      </c>
      <c r="BY22" s="166">
        <v>0</v>
      </c>
      <c r="BZ22" s="166">
        <v>0</v>
      </c>
      <c r="CA22" s="166">
        <v>0</v>
      </c>
      <c r="CB22" s="166">
        <v>0</v>
      </c>
      <c r="CC22" s="166">
        <v>0</v>
      </c>
      <c r="CD22" s="166">
        <v>0</v>
      </c>
      <c r="CH22" s="1" t="s">
        <v>252</v>
      </c>
      <c r="CJ22" s="61">
        <f aca="true" t="shared" si="17" ref="CJ22:CU22">SUM(CJ18:CJ20)</f>
        <v>33.504000000000005</v>
      </c>
      <c r="CK22" s="61">
        <f t="shared" si="17"/>
        <v>14.140999999999998</v>
      </c>
      <c r="CL22" s="61">
        <f t="shared" si="17"/>
        <v>43.145</v>
      </c>
      <c r="CM22" s="61">
        <f t="shared" si="17"/>
        <v>70.974</v>
      </c>
      <c r="CN22" s="61">
        <f t="shared" si="17"/>
        <v>101.325</v>
      </c>
      <c r="CO22" s="61">
        <f t="shared" si="17"/>
        <v>131.247</v>
      </c>
      <c r="CP22" s="61">
        <f t="shared" si="17"/>
        <v>162.413</v>
      </c>
      <c r="CQ22" s="61">
        <f t="shared" si="17"/>
        <v>192.97899999999998</v>
      </c>
      <c r="CR22" s="61">
        <f t="shared" si="17"/>
        <v>226.64100000000002</v>
      </c>
      <c r="CS22" s="61">
        <f t="shared" si="17"/>
        <v>262.301</v>
      </c>
      <c r="CT22" s="61">
        <f t="shared" si="17"/>
        <v>269.875</v>
      </c>
      <c r="CU22" s="61">
        <f t="shared" si="17"/>
        <v>1251.558</v>
      </c>
      <c r="CV22" s="2" t="s">
        <v>46</v>
      </c>
      <c r="CW22" s="110">
        <v>-1</v>
      </c>
      <c r="CZ22" s="2" t="s">
        <v>9</v>
      </c>
    </row>
    <row r="23" spans="1:104" ht="12.75">
      <c r="A23" s="74" t="s">
        <v>118</v>
      </c>
      <c r="B23" s="75"/>
      <c r="C23" s="75"/>
      <c r="D23" s="107">
        <v>2012</v>
      </c>
      <c r="E23" s="108">
        <v>2013</v>
      </c>
      <c r="F23" s="108">
        <v>2014</v>
      </c>
      <c r="G23" s="108">
        <v>2015</v>
      </c>
      <c r="H23" s="108">
        <v>2016</v>
      </c>
      <c r="I23" s="108">
        <v>2017</v>
      </c>
      <c r="J23" s="108">
        <v>2018</v>
      </c>
      <c r="K23" s="108">
        <v>2019</v>
      </c>
      <c r="L23" s="108">
        <v>2020</v>
      </c>
      <c r="M23" s="108">
        <v>2021</v>
      </c>
      <c r="N23" s="109"/>
      <c r="O23" s="109" t="s">
        <v>431</v>
      </c>
      <c r="P23" s="76" t="s">
        <v>432</v>
      </c>
      <c r="Q23" s="77"/>
      <c r="R23" s="77"/>
      <c r="S23" s="78"/>
      <c r="U23" s="1" t="s">
        <v>343</v>
      </c>
      <c r="V23" s="41"/>
      <c r="W23" s="1" t="s">
        <v>203</v>
      </c>
      <c r="X23" s="148">
        <v>0</v>
      </c>
      <c r="Y23" s="148">
        <v>-400</v>
      </c>
      <c r="Z23" s="148">
        <v>-300</v>
      </c>
      <c r="AA23" s="148">
        <v>-300</v>
      </c>
      <c r="AB23" s="148">
        <v>-300</v>
      </c>
      <c r="AC23" s="148">
        <v>-400</v>
      </c>
      <c r="AD23" s="148">
        <v>-400</v>
      </c>
      <c r="AE23" s="148">
        <v>-400</v>
      </c>
      <c r="AF23" s="148">
        <v>-500</v>
      </c>
      <c r="AG23" s="148">
        <v>-500</v>
      </c>
      <c r="AH23" s="148">
        <v>-1300</v>
      </c>
      <c r="AI23" s="148">
        <v>-3500</v>
      </c>
      <c r="AJ23" s="62">
        <v>1</v>
      </c>
      <c r="AK23" s="61">
        <v>28</v>
      </c>
      <c r="AM23" s="1"/>
      <c r="AN23" s="41"/>
      <c r="AO23" s="1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165"/>
      <c r="BA23" s="165"/>
      <c r="BB23" s="62"/>
      <c r="BC23" s="61"/>
      <c r="BE23" s="63">
        <f t="shared" si="16"/>
        <v>0</v>
      </c>
      <c r="BF23" s="63">
        <f t="shared" si="4"/>
        <v>-400</v>
      </c>
      <c r="BG23" s="63">
        <f t="shared" si="5"/>
        <v>-300</v>
      </c>
      <c r="BH23" s="63">
        <f t="shared" si="6"/>
        <v>-300</v>
      </c>
      <c r="BI23" s="63">
        <f t="shared" si="7"/>
        <v>-300</v>
      </c>
      <c r="BJ23" s="63">
        <f t="shared" si="8"/>
        <v>-400</v>
      </c>
      <c r="BK23" s="63">
        <f t="shared" si="9"/>
        <v>-400</v>
      </c>
      <c r="BL23" s="63">
        <f t="shared" si="10"/>
        <v>-400</v>
      </c>
      <c r="BM23" s="63">
        <f t="shared" si="11"/>
        <v>-500</v>
      </c>
      <c r="BN23" s="63">
        <f t="shared" si="12"/>
        <v>-500</v>
      </c>
      <c r="BO23" s="63">
        <f t="shared" si="13"/>
        <v>-1300</v>
      </c>
      <c r="BP23" s="63">
        <f t="shared" si="14"/>
        <v>-3500</v>
      </c>
      <c r="BQ23" s="2" t="s">
        <v>46</v>
      </c>
      <c r="BS23" s="166">
        <v>0</v>
      </c>
      <c r="BT23" s="166">
        <v>0</v>
      </c>
      <c r="BU23" s="166">
        <v>0</v>
      </c>
      <c r="BV23" s="166">
        <v>0</v>
      </c>
      <c r="BW23" s="166">
        <v>0</v>
      </c>
      <c r="BX23" s="166">
        <v>0</v>
      </c>
      <c r="BY23" s="166">
        <v>0</v>
      </c>
      <c r="BZ23" s="166">
        <v>0</v>
      </c>
      <c r="CA23" s="166">
        <v>0</v>
      </c>
      <c r="CB23" s="166">
        <v>0</v>
      </c>
      <c r="CC23" s="166">
        <v>0</v>
      </c>
      <c r="CD23" s="166">
        <v>0</v>
      </c>
      <c r="CJ23" s="2" t="s">
        <v>46</v>
      </c>
      <c r="CK23" s="2" t="s">
        <v>46</v>
      </c>
      <c r="CU23" s="64"/>
      <c r="CZ23" s="2" t="s">
        <v>6</v>
      </c>
    </row>
    <row r="24" spans="1:99" ht="13.5" thickBot="1">
      <c r="A24" s="79"/>
      <c r="B24" s="80"/>
      <c r="C24" s="80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2"/>
      <c r="O24" s="82"/>
      <c r="P24" s="81"/>
      <c r="Q24" s="72"/>
      <c r="R24" s="72"/>
      <c r="S24" s="73"/>
      <c r="U24" s="1" t="s">
        <v>204</v>
      </c>
      <c r="V24" s="41"/>
      <c r="W24" s="1" t="s">
        <v>205</v>
      </c>
      <c r="X24" s="148">
        <v>-1200</v>
      </c>
      <c r="Y24" s="148">
        <v>-2500</v>
      </c>
      <c r="Z24" s="148">
        <v>-2500</v>
      </c>
      <c r="AA24" s="148">
        <v>-2500</v>
      </c>
      <c r="AB24" s="148">
        <v>-2500</v>
      </c>
      <c r="AC24" s="148">
        <v>-2700</v>
      </c>
      <c r="AD24" s="148">
        <v>-3000</v>
      </c>
      <c r="AE24" s="148">
        <v>-3100</v>
      </c>
      <c r="AF24" s="148">
        <v>-3200</v>
      </c>
      <c r="AG24" s="148">
        <v>-3300</v>
      </c>
      <c r="AH24" s="61">
        <v>-11200</v>
      </c>
      <c r="AI24" s="61">
        <v>-26500</v>
      </c>
      <c r="AJ24" s="62">
        <v>1</v>
      </c>
      <c r="AK24" s="61">
        <v>30</v>
      </c>
      <c r="AM24" s="1" t="s">
        <v>503</v>
      </c>
      <c r="AN24" s="41"/>
      <c r="AO24" s="1" t="s">
        <v>144</v>
      </c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165"/>
      <c r="BA24" s="165"/>
      <c r="BB24" s="62"/>
      <c r="BC24" s="61"/>
      <c r="BE24" s="63">
        <f t="shared" si="16"/>
        <v>-1200</v>
      </c>
      <c r="BF24" s="63">
        <f t="shared" si="4"/>
        <v>-2500</v>
      </c>
      <c r="BG24" s="63">
        <f t="shared" si="5"/>
        <v>-2500</v>
      </c>
      <c r="BH24" s="63">
        <f t="shared" si="6"/>
        <v>-2500</v>
      </c>
      <c r="BI24" s="63">
        <f t="shared" si="7"/>
        <v>-2500</v>
      </c>
      <c r="BJ24" s="63">
        <f t="shared" si="8"/>
        <v>-2700</v>
      </c>
      <c r="BK24" s="63">
        <f t="shared" si="9"/>
        <v>-3000</v>
      </c>
      <c r="BL24" s="63">
        <f t="shared" si="10"/>
        <v>-3100</v>
      </c>
      <c r="BM24" s="63">
        <f t="shared" si="11"/>
        <v>-3200</v>
      </c>
      <c r="BN24" s="63">
        <f t="shared" si="12"/>
        <v>-3300</v>
      </c>
      <c r="BO24" s="63">
        <f t="shared" si="13"/>
        <v>-11200</v>
      </c>
      <c r="BP24" s="63">
        <f t="shared" si="14"/>
        <v>-26500</v>
      </c>
      <c r="BS24" s="166">
        <v>0</v>
      </c>
      <c r="BT24" s="166">
        <v>0</v>
      </c>
      <c r="BU24" s="166">
        <v>0</v>
      </c>
      <c r="BV24" s="166">
        <v>0</v>
      </c>
      <c r="BW24" s="166">
        <v>0</v>
      </c>
      <c r="BX24" s="166">
        <v>0</v>
      </c>
      <c r="BY24" s="166">
        <v>0</v>
      </c>
      <c r="BZ24" s="166">
        <v>0</v>
      </c>
      <c r="CA24" s="166">
        <v>0</v>
      </c>
      <c r="CB24" s="166">
        <v>0</v>
      </c>
      <c r="CC24" s="166">
        <v>0</v>
      </c>
      <c r="CD24" s="166">
        <v>0</v>
      </c>
      <c r="CJ24" s="2" t="s">
        <v>46</v>
      </c>
      <c r="CK24" s="2" t="s">
        <v>46</v>
      </c>
      <c r="CM24" s="2" t="s">
        <v>46</v>
      </c>
      <c r="CU24" s="64"/>
    </row>
    <row r="25" spans="1:103" ht="12.75">
      <c r="A25" s="1" t="s">
        <v>183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75"/>
      <c r="R25" s="75"/>
      <c r="S25" s="84"/>
      <c r="U25" s="1" t="s">
        <v>89</v>
      </c>
      <c r="V25" s="41"/>
      <c r="W25" s="1" t="s">
        <v>90</v>
      </c>
      <c r="X25" s="148">
        <v>-700</v>
      </c>
      <c r="Y25" s="148">
        <v>-1700</v>
      </c>
      <c r="Z25" s="148">
        <v>-2000</v>
      </c>
      <c r="AA25" s="148">
        <v>-2000</v>
      </c>
      <c r="AB25" s="148">
        <v>-1900</v>
      </c>
      <c r="AC25" s="148">
        <v>-1900</v>
      </c>
      <c r="AD25" s="148">
        <v>-2000</v>
      </c>
      <c r="AE25" s="148">
        <v>-2000</v>
      </c>
      <c r="AF25" s="148">
        <v>-2100</v>
      </c>
      <c r="AG25" s="148">
        <v>-2100</v>
      </c>
      <c r="AH25" s="61">
        <v>-8300</v>
      </c>
      <c r="AI25" s="61">
        <v>-18400</v>
      </c>
      <c r="AJ25" s="62">
        <v>1</v>
      </c>
      <c r="AK25" s="61">
        <v>31</v>
      </c>
      <c r="AM25" s="1" t="s">
        <v>503</v>
      </c>
      <c r="AN25" s="41" t="s">
        <v>504</v>
      </c>
      <c r="AO25" s="169" t="s">
        <v>440</v>
      </c>
      <c r="AP25" s="149">
        <v>18.6</v>
      </c>
      <c r="AQ25" s="149">
        <v>40.3</v>
      </c>
      <c r="AR25" s="149">
        <v>47.8</v>
      </c>
      <c r="AS25" s="149">
        <v>49.7</v>
      </c>
      <c r="AT25" s="149">
        <v>51.5</v>
      </c>
      <c r="AU25" s="149">
        <v>52.8</v>
      </c>
      <c r="AV25" s="149">
        <v>53.8</v>
      </c>
      <c r="AW25" s="149">
        <v>54.5</v>
      </c>
      <c r="AX25" s="149">
        <v>55.2</v>
      </c>
      <c r="AY25" s="149">
        <v>56.1</v>
      </c>
      <c r="AZ25" s="149">
        <v>297.9</v>
      </c>
      <c r="BA25" s="149">
        <v>480.4</v>
      </c>
      <c r="BB25" s="62">
        <v>0</v>
      </c>
      <c r="BC25" s="148">
        <v>139</v>
      </c>
      <c r="BE25" s="63">
        <f t="shared" si="16"/>
        <v>-700</v>
      </c>
      <c r="BF25" s="63">
        <f t="shared" si="4"/>
        <v>-1700</v>
      </c>
      <c r="BG25" s="63">
        <f t="shared" si="5"/>
        <v>-2000</v>
      </c>
      <c r="BH25" s="63">
        <f t="shared" si="6"/>
        <v>-2000</v>
      </c>
      <c r="BI25" s="63">
        <f t="shared" si="7"/>
        <v>-1900</v>
      </c>
      <c r="BJ25" s="63">
        <f t="shared" si="8"/>
        <v>-1900</v>
      </c>
      <c r="BK25" s="63">
        <f t="shared" si="9"/>
        <v>-2000</v>
      </c>
      <c r="BL25" s="63">
        <f t="shared" si="10"/>
        <v>-2000</v>
      </c>
      <c r="BM25" s="63">
        <f t="shared" si="11"/>
        <v>-2100</v>
      </c>
      <c r="BN25" s="63">
        <f t="shared" si="12"/>
        <v>-2100</v>
      </c>
      <c r="BO25" s="63">
        <f t="shared" si="13"/>
        <v>-8300</v>
      </c>
      <c r="BP25" s="63">
        <f t="shared" si="14"/>
        <v>-18400</v>
      </c>
      <c r="BS25" s="166">
        <f aca="true" t="shared" si="18" ref="BS25:BS32">AP25*$BB25</f>
        <v>0</v>
      </c>
      <c r="BT25" s="166">
        <f aca="true" t="shared" si="19" ref="BT25:BT34">AQ25*$BB25</f>
        <v>0</v>
      </c>
      <c r="BU25" s="166">
        <f aca="true" t="shared" si="20" ref="BU25:BU34">AR25*$BB25</f>
        <v>0</v>
      </c>
      <c r="BV25" s="166">
        <f aca="true" t="shared" si="21" ref="BV25:BV34">AS25*$BB25</f>
        <v>0</v>
      </c>
      <c r="BW25" s="166">
        <f aca="true" t="shared" si="22" ref="BW25:BW34">AT25*$BB25</f>
        <v>0</v>
      </c>
      <c r="BX25" s="166">
        <f aca="true" t="shared" si="23" ref="BX25:BX34">AU25*$BB25</f>
        <v>0</v>
      </c>
      <c r="BY25" s="166">
        <f aca="true" t="shared" si="24" ref="BY25:BY34">AV25*$BB25</f>
        <v>0</v>
      </c>
      <c r="BZ25" s="166">
        <f aca="true" t="shared" si="25" ref="BZ25:BZ34">AW25*$BB25</f>
        <v>0</v>
      </c>
      <c r="CA25" s="166">
        <f aca="true" t="shared" si="26" ref="CA25:CA34">AX25*$BB25</f>
        <v>0</v>
      </c>
      <c r="CB25" s="166">
        <f aca="true" t="shared" si="27" ref="CB25:CB34">AY25*$BB25</f>
        <v>0</v>
      </c>
      <c r="CC25" s="166">
        <f aca="true" t="shared" si="28" ref="CC25:CC34">AZ25*$BB25</f>
        <v>0</v>
      </c>
      <c r="CD25" s="166">
        <f aca="true" t="shared" si="29" ref="CD25:CD34">BA25*$BB25</f>
        <v>0</v>
      </c>
      <c r="CH25" s="1" t="s">
        <v>16</v>
      </c>
      <c r="CJ25" s="150">
        <v>2012</v>
      </c>
      <c r="CK25" s="151">
        <v>2013</v>
      </c>
      <c r="CL25" s="151">
        <v>2014</v>
      </c>
      <c r="CM25" s="151">
        <v>2015</v>
      </c>
      <c r="CN25" s="151">
        <v>2016</v>
      </c>
      <c r="CO25" s="151">
        <v>2017</v>
      </c>
      <c r="CP25" s="151">
        <v>2018</v>
      </c>
      <c r="CQ25" s="151">
        <v>2019</v>
      </c>
      <c r="CR25" s="151">
        <v>2020</v>
      </c>
      <c r="CS25" s="151">
        <v>2021</v>
      </c>
      <c r="CT25" s="152" t="s">
        <v>431</v>
      </c>
      <c r="CU25" s="153" t="s">
        <v>432</v>
      </c>
      <c r="CV25" s="2" t="s">
        <v>46</v>
      </c>
      <c r="CY25" s="85" t="s">
        <v>34</v>
      </c>
    </row>
    <row r="26" spans="1:103" ht="12.75">
      <c r="A26" s="1" t="s">
        <v>169</v>
      </c>
      <c r="D26" s="195">
        <v>3537</v>
      </c>
      <c r="E26" s="196">
        <v>3455</v>
      </c>
      <c r="F26" s="196">
        <v>3602</v>
      </c>
      <c r="G26" s="196">
        <v>3399</v>
      </c>
      <c r="H26" s="196">
        <v>4038</v>
      </c>
      <c r="I26" s="196">
        <v>4261</v>
      </c>
      <c r="J26" s="196">
        <v>4485</v>
      </c>
      <c r="K26" s="196">
        <v>4752</v>
      </c>
      <c r="L26" s="196">
        <v>5012</v>
      </c>
      <c r="M26" s="196">
        <v>5275</v>
      </c>
      <c r="N26" s="196"/>
      <c r="O26" s="196">
        <v>18031</v>
      </c>
      <c r="P26" s="197">
        <v>41816</v>
      </c>
      <c r="Q26" s="137"/>
      <c r="R26" s="77"/>
      <c r="S26" s="78"/>
      <c r="U26" s="1" t="s">
        <v>91</v>
      </c>
      <c r="V26" s="41"/>
      <c r="W26" s="1" t="s">
        <v>92</v>
      </c>
      <c r="X26" s="148">
        <v>2100</v>
      </c>
      <c r="Y26" s="148">
        <v>3000</v>
      </c>
      <c r="Z26" s="148">
        <v>900</v>
      </c>
      <c r="AA26" s="148">
        <v>-2000</v>
      </c>
      <c r="AB26" s="148">
        <v>-4900</v>
      </c>
      <c r="AC26" s="148">
        <v>-8000</v>
      </c>
      <c r="AD26" s="148">
        <v>-10000</v>
      </c>
      <c r="AE26" s="148">
        <v>-10700</v>
      </c>
      <c r="AF26" s="148">
        <v>-11000</v>
      </c>
      <c r="AG26" s="148">
        <v>-11400</v>
      </c>
      <c r="AH26" s="61">
        <v>-900</v>
      </c>
      <c r="AI26" s="61">
        <v>-52000</v>
      </c>
      <c r="AJ26" s="62">
        <v>1</v>
      </c>
      <c r="AK26" s="61">
        <v>32</v>
      </c>
      <c r="AM26" s="1" t="s">
        <v>503</v>
      </c>
      <c r="AN26" s="41" t="s">
        <v>329</v>
      </c>
      <c r="AO26" s="169" t="s">
        <v>441</v>
      </c>
      <c r="AP26" s="149">
        <v>36.9</v>
      </c>
      <c r="AQ26" s="149">
        <v>57</v>
      </c>
      <c r="AR26" s="149">
        <v>61.6</v>
      </c>
      <c r="AS26" s="149">
        <v>65.5</v>
      </c>
      <c r="AT26" s="149">
        <v>69.6</v>
      </c>
      <c r="AU26" s="149">
        <v>73.5</v>
      </c>
      <c r="AV26" s="149">
        <v>77.8</v>
      </c>
      <c r="AW26" s="149">
        <v>82.2</v>
      </c>
      <c r="AX26" s="149">
        <v>86.7</v>
      </c>
      <c r="AY26" s="149">
        <v>91.5</v>
      </c>
      <c r="AZ26" s="165">
        <v>290.6</v>
      </c>
      <c r="BA26" s="165">
        <v>702.4</v>
      </c>
      <c r="BB26" s="62">
        <v>0</v>
      </c>
      <c r="BC26" s="148">
        <v>139</v>
      </c>
      <c r="BE26" s="63">
        <f t="shared" si="16"/>
        <v>2100</v>
      </c>
      <c r="BF26" s="63">
        <f t="shared" si="4"/>
        <v>3000</v>
      </c>
      <c r="BG26" s="63">
        <f t="shared" si="5"/>
        <v>900</v>
      </c>
      <c r="BH26" s="63">
        <f t="shared" si="6"/>
        <v>-2000</v>
      </c>
      <c r="BI26" s="63">
        <f t="shared" si="7"/>
        <v>-4900</v>
      </c>
      <c r="BJ26" s="63">
        <f t="shared" si="8"/>
        <v>-8000</v>
      </c>
      <c r="BK26" s="63">
        <f t="shared" si="9"/>
        <v>-10000</v>
      </c>
      <c r="BL26" s="63">
        <f t="shared" si="10"/>
        <v>-10700</v>
      </c>
      <c r="BM26" s="63">
        <f t="shared" si="11"/>
        <v>-11000</v>
      </c>
      <c r="BN26" s="63">
        <f t="shared" si="12"/>
        <v>-11400</v>
      </c>
      <c r="BO26" s="63">
        <f t="shared" si="13"/>
        <v>-900</v>
      </c>
      <c r="BP26" s="63">
        <f t="shared" si="14"/>
        <v>-52000</v>
      </c>
      <c r="BS26" s="166">
        <f t="shared" si="18"/>
        <v>0</v>
      </c>
      <c r="BT26" s="166">
        <f t="shared" si="19"/>
        <v>0</v>
      </c>
      <c r="BU26" s="166">
        <f t="shared" si="20"/>
        <v>0</v>
      </c>
      <c r="BV26" s="166">
        <f t="shared" si="21"/>
        <v>0</v>
      </c>
      <c r="BW26" s="166">
        <f t="shared" si="22"/>
        <v>0</v>
      </c>
      <c r="BX26" s="166">
        <f t="shared" si="23"/>
        <v>0</v>
      </c>
      <c r="BY26" s="166">
        <f t="shared" si="24"/>
        <v>0</v>
      </c>
      <c r="BZ26" s="166">
        <f t="shared" si="25"/>
        <v>0</v>
      </c>
      <c r="CA26" s="166">
        <f t="shared" si="26"/>
        <v>0</v>
      </c>
      <c r="CB26" s="166">
        <f t="shared" si="27"/>
        <v>0</v>
      </c>
      <c r="CC26" s="166">
        <f t="shared" si="28"/>
        <v>0</v>
      </c>
      <c r="CD26" s="166">
        <f t="shared" si="29"/>
        <v>0</v>
      </c>
      <c r="CH26" s="1" t="s">
        <v>106</v>
      </c>
      <c r="CJ26" s="65">
        <f>SUM(BS25:BS48)+SUM(BS78:BS82)+SUM(BS84)+SUM(BS86:BS89)+SUM(BS91)+SUM(BS93:BS94)+SUM(BS96:BS98)+SUM(BS103:BS113)</f>
        <v>0</v>
      </c>
      <c r="CK26" s="65">
        <f aca="true" t="shared" si="30" ref="CK26:CU26">SUM(BT25:BT48)+SUM(BT78:BT82)+SUM(BT84)+SUM(BT86:BT89)+SUM(BT91)+SUM(BT93:BT94)+SUM(BT96:BT98)+SUM(BT103:BT113)</f>
        <v>0</v>
      </c>
      <c r="CL26" s="65">
        <f t="shared" si="30"/>
        <v>0</v>
      </c>
      <c r="CM26" s="65">
        <f t="shared" si="30"/>
        <v>0</v>
      </c>
      <c r="CN26" s="65">
        <f t="shared" si="30"/>
        <v>0</v>
      </c>
      <c r="CO26" s="65">
        <f t="shared" si="30"/>
        <v>0</v>
      </c>
      <c r="CP26" s="65">
        <f t="shared" si="30"/>
        <v>0</v>
      </c>
      <c r="CQ26" s="65">
        <f t="shared" si="30"/>
        <v>0</v>
      </c>
      <c r="CR26" s="65">
        <f t="shared" si="30"/>
        <v>0</v>
      </c>
      <c r="CS26" s="65">
        <f t="shared" si="30"/>
        <v>0</v>
      </c>
      <c r="CT26" s="65">
        <f>SUM(CJ26)+SUM(CK26)+SUM(CL26)+SUM(CM26)+SUM(CN26)</f>
        <v>0</v>
      </c>
      <c r="CU26" s="65">
        <f t="shared" si="30"/>
        <v>0</v>
      </c>
      <c r="CY26" s="85" t="s">
        <v>35</v>
      </c>
    </row>
    <row r="27" spans="1:104" ht="12.75">
      <c r="A27" s="1" t="s">
        <v>185</v>
      </c>
      <c r="D27" s="192" t="s">
        <v>46</v>
      </c>
      <c r="E27" s="192" t="s">
        <v>46</v>
      </c>
      <c r="F27" s="192" t="s">
        <v>46</v>
      </c>
      <c r="G27" s="192" t="s">
        <v>46</v>
      </c>
      <c r="H27" s="192"/>
      <c r="I27" s="192"/>
      <c r="J27" s="192"/>
      <c r="K27" s="192"/>
      <c r="L27" s="192"/>
      <c r="M27" s="192"/>
      <c r="N27" s="192"/>
      <c r="O27" s="192"/>
      <c r="P27" s="193" t="s">
        <v>46</v>
      </c>
      <c r="Q27" s="5"/>
      <c r="R27" s="5"/>
      <c r="S27" s="87"/>
      <c r="U27" s="1" t="s">
        <v>93</v>
      </c>
      <c r="V27" s="41"/>
      <c r="W27" s="2" t="s">
        <v>94</v>
      </c>
      <c r="X27" s="148">
        <v>0</v>
      </c>
      <c r="Y27" s="148">
        <v>0</v>
      </c>
      <c r="Z27" s="148">
        <v>-900</v>
      </c>
      <c r="AA27" s="148">
        <v>-2400</v>
      </c>
      <c r="AB27" s="148">
        <v>-2400</v>
      </c>
      <c r="AC27" s="148">
        <v>-3400</v>
      </c>
      <c r="AD27" s="148">
        <v>-4000</v>
      </c>
      <c r="AE27" s="148">
        <v>-4800</v>
      </c>
      <c r="AF27" s="148">
        <v>-4600</v>
      </c>
      <c r="AG27" s="148">
        <v>-4200</v>
      </c>
      <c r="AH27" s="61">
        <v>-5800</v>
      </c>
      <c r="AI27" s="61">
        <v>-26700</v>
      </c>
      <c r="AJ27" s="62">
        <v>0</v>
      </c>
      <c r="AK27" s="61">
        <v>33</v>
      </c>
      <c r="AM27" s="1" t="s">
        <v>503</v>
      </c>
      <c r="AN27" s="41" t="s">
        <v>423</v>
      </c>
      <c r="AO27" s="169" t="s">
        <v>442</v>
      </c>
      <c r="AP27" s="149">
        <v>37.3</v>
      </c>
      <c r="AQ27" s="149">
        <v>59</v>
      </c>
      <c r="AR27" s="149">
        <v>61.1</v>
      </c>
      <c r="AS27" s="149">
        <v>66.9</v>
      </c>
      <c r="AT27" s="149">
        <v>71</v>
      </c>
      <c r="AU27" s="149">
        <v>75</v>
      </c>
      <c r="AV27" s="149">
        <v>79.3</v>
      </c>
      <c r="AW27" s="149">
        <v>83.8</v>
      </c>
      <c r="AX27" s="149">
        <v>88.3</v>
      </c>
      <c r="AY27" s="149">
        <v>93.2</v>
      </c>
      <c r="AZ27" s="165">
        <v>295.3</v>
      </c>
      <c r="BA27" s="170">
        <v>715</v>
      </c>
      <c r="BB27" s="62">
        <v>0</v>
      </c>
      <c r="BC27" s="148">
        <v>139</v>
      </c>
      <c r="BD27" s="10" t="s">
        <v>183</v>
      </c>
      <c r="BE27" s="63">
        <f t="shared" si="16"/>
        <v>0</v>
      </c>
      <c r="BF27" s="63">
        <f t="shared" si="4"/>
        <v>0</v>
      </c>
      <c r="BG27" s="63">
        <f t="shared" si="5"/>
        <v>0</v>
      </c>
      <c r="BH27" s="63">
        <f t="shared" si="6"/>
        <v>0</v>
      </c>
      <c r="BI27" s="63">
        <f t="shared" si="7"/>
        <v>0</v>
      </c>
      <c r="BJ27" s="63">
        <f t="shared" si="8"/>
        <v>0</v>
      </c>
      <c r="BK27" s="63">
        <f t="shared" si="9"/>
        <v>0</v>
      </c>
      <c r="BL27" s="63">
        <f t="shared" si="10"/>
        <v>0</v>
      </c>
      <c r="BM27" s="63">
        <f t="shared" si="11"/>
        <v>0</v>
      </c>
      <c r="BN27" s="63">
        <f t="shared" si="12"/>
        <v>0</v>
      </c>
      <c r="BO27" s="63">
        <f t="shared" si="13"/>
        <v>0</v>
      </c>
      <c r="BP27" s="63">
        <f t="shared" si="14"/>
        <v>0</v>
      </c>
      <c r="BS27" s="166">
        <f t="shared" si="18"/>
        <v>0</v>
      </c>
      <c r="BT27" s="166">
        <f t="shared" si="19"/>
        <v>0</v>
      </c>
      <c r="BU27" s="166">
        <f t="shared" si="20"/>
        <v>0</v>
      </c>
      <c r="BV27" s="166">
        <f t="shared" si="21"/>
        <v>0</v>
      </c>
      <c r="BW27" s="166">
        <f t="shared" si="22"/>
        <v>0</v>
      </c>
      <c r="BX27" s="166">
        <f t="shared" si="23"/>
        <v>0</v>
      </c>
      <c r="BY27" s="166">
        <f t="shared" si="24"/>
        <v>0</v>
      </c>
      <c r="BZ27" s="166">
        <f t="shared" si="25"/>
        <v>0</v>
      </c>
      <c r="CA27" s="166">
        <f t="shared" si="26"/>
        <v>0</v>
      </c>
      <c r="CB27" s="166">
        <f t="shared" si="27"/>
        <v>0</v>
      </c>
      <c r="CC27" s="166">
        <f t="shared" si="28"/>
        <v>0</v>
      </c>
      <c r="CD27" s="166">
        <f t="shared" si="29"/>
        <v>0</v>
      </c>
      <c r="CH27" s="1" t="s">
        <v>186</v>
      </c>
      <c r="CJ27" s="65">
        <f>SUM(BS53:BS61)+SUM(BS70)+SUM(BS114:BS125)</f>
        <v>0</v>
      </c>
      <c r="CK27" s="65">
        <f aca="true" t="shared" si="31" ref="CK27:CU27">SUM(BT53:BT61)+SUM(BT70)+SUM(BT114:BT125)</f>
        <v>0</v>
      </c>
      <c r="CL27" s="65">
        <f t="shared" si="31"/>
        <v>0</v>
      </c>
      <c r="CM27" s="65">
        <f t="shared" si="31"/>
        <v>0</v>
      </c>
      <c r="CN27" s="65">
        <f t="shared" si="31"/>
        <v>0</v>
      </c>
      <c r="CO27" s="65">
        <f t="shared" si="31"/>
        <v>0</v>
      </c>
      <c r="CP27" s="65">
        <f t="shared" si="31"/>
        <v>0</v>
      </c>
      <c r="CQ27" s="65">
        <f t="shared" si="31"/>
        <v>0</v>
      </c>
      <c r="CR27" s="65">
        <f t="shared" si="31"/>
        <v>0</v>
      </c>
      <c r="CS27" s="65">
        <f t="shared" si="31"/>
        <v>0</v>
      </c>
      <c r="CT27" s="65">
        <f>SUM(CJ27)+SUM(CK27)+SUM(CL27)+SUM(CM27)+SUM(CN27)</f>
        <v>0</v>
      </c>
      <c r="CU27" s="65">
        <f t="shared" si="31"/>
        <v>0</v>
      </c>
      <c r="CZ27" s="1" t="s">
        <v>195</v>
      </c>
    </row>
    <row r="28" spans="1:104" ht="12.75">
      <c r="A28" s="1" t="s">
        <v>188</v>
      </c>
      <c r="D28" s="192" t="s">
        <v>46</v>
      </c>
      <c r="E28" s="192" t="s">
        <v>46</v>
      </c>
      <c r="F28" s="192" t="s">
        <v>46</v>
      </c>
      <c r="G28" s="192" t="s">
        <v>46</v>
      </c>
      <c r="H28" s="192"/>
      <c r="I28" s="192"/>
      <c r="J28" s="192"/>
      <c r="K28" s="192"/>
      <c r="L28" s="192"/>
      <c r="M28" s="192"/>
      <c r="N28" s="192"/>
      <c r="O28" s="192"/>
      <c r="P28" s="193" t="s">
        <v>46</v>
      </c>
      <c r="Q28" s="5"/>
      <c r="R28" s="5"/>
      <c r="S28" s="87"/>
      <c r="U28" s="1" t="s">
        <v>95</v>
      </c>
      <c r="V28" s="41" t="s">
        <v>212</v>
      </c>
      <c r="W28" s="1" t="s">
        <v>215</v>
      </c>
      <c r="X28" s="148">
        <v>-100</v>
      </c>
      <c r="Y28" s="148">
        <v>-600</v>
      </c>
      <c r="Z28" s="148">
        <v>-1900</v>
      </c>
      <c r="AA28" s="148">
        <v>-3600</v>
      </c>
      <c r="AB28" s="148">
        <v>-5400</v>
      </c>
      <c r="AC28" s="148">
        <v>-6400</v>
      </c>
      <c r="AD28" s="148">
        <v>-7000</v>
      </c>
      <c r="AE28" s="148">
        <v>-7600</v>
      </c>
      <c r="AF28" s="148">
        <v>-8200</v>
      </c>
      <c r="AG28" s="148">
        <v>-8700</v>
      </c>
      <c r="AH28" s="61">
        <v>-11600</v>
      </c>
      <c r="AI28" s="61">
        <v>-49500</v>
      </c>
      <c r="AJ28" s="62">
        <v>1</v>
      </c>
      <c r="AK28" s="61">
        <v>35</v>
      </c>
      <c r="AM28" s="1" t="s">
        <v>503</v>
      </c>
      <c r="AN28" s="41" t="s">
        <v>509</v>
      </c>
      <c r="AO28" s="169" t="s">
        <v>443</v>
      </c>
      <c r="AP28" s="149">
        <v>2.8</v>
      </c>
      <c r="AQ28" s="149">
        <v>5.3</v>
      </c>
      <c r="AR28" s="149">
        <v>6.5</v>
      </c>
      <c r="AS28" s="149">
        <v>7.4</v>
      </c>
      <c r="AT28" s="149">
        <v>8.4</v>
      </c>
      <c r="AU28" s="149">
        <v>9.2</v>
      </c>
      <c r="AV28" s="149">
        <v>9.9</v>
      </c>
      <c r="AW28" s="149">
        <v>10.6</v>
      </c>
      <c r="AX28" s="149">
        <v>11.4</v>
      </c>
      <c r="AY28" s="149">
        <v>12.3</v>
      </c>
      <c r="AZ28" s="165">
        <v>30.4</v>
      </c>
      <c r="BA28" s="165">
        <v>83.9</v>
      </c>
      <c r="BB28" s="62">
        <v>0</v>
      </c>
      <c r="BC28" s="148">
        <v>139</v>
      </c>
      <c r="BE28" s="63">
        <f t="shared" si="16"/>
        <v>-100</v>
      </c>
      <c r="BF28" s="63">
        <f t="shared" si="4"/>
        <v>-600</v>
      </c>
      <c r="BG28" s="63">
        <f t="shared" si="5"/>
        <v>-1900</v>
      </c>
      <c r="BH28" s="63">
        <f t="shared" si="6"/>
        <v>-3600</v>
      </c>
      <c r="BI28" s="63">
        <f t="shared" si="7"/>
        <v>-5400</v>
      </c>
      <c r="BJ28" s="63">
        <f t="shared" si="8"/>
        <v>-6400</v>
      </c>
      <c r="BK28" s="63">
        <f t="shared" si="9"/>
        <v>-7000</v>
      </c>
      <c r="BL28" s="63">
        <f t="shared" si="10"/>
        <v>-7600</v>
      </c>
      <c r="BM28" s="63">
        <f t="shared" si="11"/>
        <v>-8200</v>
      </c>
      <c r="BN28" s="63">
        <f t="shared" si="12"/>
        <v>-8700</v>
      </c>
      <c r="BO28" s="63">
        <f t="shared" si="13"/>
        <v>-11600</v>
      </c>
      <c r="BP28" s="63">
        <f t="shared" si="14"/>
        <v>-49500</v>
      </c>
      <c r="BS28" s="166">
        <f t="shared" si="18"/>
        <v>0</v>
      </c>
      <c r="BT28" s="166">
        <f t="shared" si="19"/>
        <v>0</v>
      </c>
      <c r="BU28" s="166">
        <f t="shared" si="20"/>
        <v>0</v>
      </c>
      <c r="BV28" s="166">
        <f t="shared" si="21"/>
        <v>0</v>
      </c>
      <c r="BW28" s="166">
        <f t="shared" si="22"/>
        <v>0</v>
      </c>
      <c r="BX28" s="166">
        <f t="shared" si="23"/>
        <v>0</v>
      </c>
      <c r="BY28" s="166">
        <f t="shared" si="24"/>
        <v>0</v>
      </c>
      <c r="BZ28" s="166">
        <f t="shared" si="25"/>
        <v>0</v>
      </c>
      <c r="CA28" s="166">
        <f t="shared" si="26"/>
        <v>0</v>
      </c>
      <c r="CB28" s="166">
        <f t="shared" si="27"/>
        <v>0</v>
      </c>
      <c r="CC28" s="166">
        <f t="shared" si="28"/>
        <v>0</v>
      </c>
      <c r="CD28" s="166">
        <f t="shared" si="29"/>
        <v>0</v>
      </c>
      <c r="CH28" s="1" t="s">
        <v>189</v>
      </c>
      <c r="CJ28" s="65">
        <f>SUM(BS15:BS17)+SUM(BS49:BS52)+SUM(BS68:BS69)+SUM(BS126:BS137)</f>
        <v>0</v>
      </c>
      <c r="CK28" s="65">
        <f aca="true" t="shared" si="32" ref="CK28:CU28">SUM(BT15:BT17)+SUM(BT49:BT52)+SUM(BT68:BT69)+SUM(BT126:BT137)</f>
        <v>0</v>
      </c>
      <c r="CL28" s="65">
        <f t="shared" si="32"/>
        <v>-16</v>
      </c>
      <c r="CM28" s="65">
        <f t="shared" si="32"/>
        <v>-25</v>
      </c>
      <c r="CN28" s="65">
        <f t="shared" si="32"/>
        <v>-33</v>
      </c>
      <c r="CO28" s="65">
        <f t="shared" si="32"/>
        <v>-36</v>
      </c>
      <c r="CP28" s="65">
        <f t="shared" si="32"/>
        <v>-39</v>
      </c>
      <c r="CQ28" s="65">
        <f t="shared" si="32"/>
        <v>-41</v>
      </c>
      <c r="CR28" s="65">
        <f t="shared" si="32"/>
        <v>-43</v>
      </c>
      <c r="CS28" s="65">
        <f t="shared" si="32"/>
        <v>-49</v>
      </c>
      <c r="CT28" s="65">
        <f>SUM(CJ28)+SUM(CK28)+SUM(CL28)+SUM(CM28)+SUM(CN28)</f>
        <v>-74</v>
      </c>
      <c r="CU28" s="65">
        <f t="shared" si="32"/>
        <v>-282</v>
      </c>
      <c r="CZ28" s="2" t="s">
        <v>254</v>
      </c>
    </row>
    <row r="29" spans="1:104" ht="12.75">
      <c r="A29" s="1" t="s">
        <v>160</v>
      </c>
      <c r="B29" s="1"/>
      <c r="D29" s="194">
        <f aca="true" t="shared" si="33" ref="D29:O31">CJ18</f>
        <v>0</v>
      </c>
      <c r="E29" s="194">
        <f t="shared" si="33"/>
        <v>-54.9</v>
      </c>
      <c r="F29" s="194">
        <f t="shared" si="33"/>
        <v>-54.6</v>
      </c>
      <c r="G29" s="194">
        <f t="shared" si="33"/>
        <v>-54.3</v>
      </c>
      <c r="H29" s="194">
        <f t="shared" si="33"/>
        <v>-54</v>
      </c>
      <c r="I29" s="194">
        <f t="shared" si="33"/>
        <v>-53.8</v>
      </c>
      <c r="J29" s="194">
        <f t="shared" si="33"/>
        <v>-53.8</v>
      </c>
      <c r="K29" s="194">
        <f t="shared" si="33"/>
        <v>-53.8</v>
      </c>
      <c r="L29" s="194">
        <f t="shared" si="33"/>
        <v>-53.7</v>
      </c>
      <c r="M29" s="194">
        <f t="shared" si="33"/>
        <v>-53.7</v>
      </c>
      <c r="N29" s="194"/>
      <c r="O29" s="194">
        <f t="shared" si="33"/>
        <v>-483.6</v>
      </c>
      <c r="P29" s="194">
        <f>CU18</f>
        <v>-483.6</v>
      </c>
      <c r="Q29" s="88"/>
      <c r="R29" s="88"/>
      <c r="S29" s="89"/>
      <c r="U29" s="1" t="s">
        <v>95</v>
      </c>
      <c r="V29" s="41" t="s">
        <v>213</v>
      </c>
      <c r="W29" s="1" t="s">
        <v>214</v>
      </c>
      <c r="X29" s="154">
        <v>0</v>
      </c>
      <c r="Y29" s="154">
        <v>0</v>
      </c>
      <c r="Z29" s="148">
        <v>-100</v>
      </c>
      <c r="AA29" s="148">
        <v>-100</v>
      </c>
      <c r="AB29" s="148">
        <v>-200</v>
      </c>
      <c r="AC29" s="148">
        <v>-200</v>
      </c>
      <c r="AD29" s="148">
        <v>-200</v>
      </c>
      <c r="AE29" s="148">
        <v>-200</v>
      </c>
      <c r="AF29" s="148">
        <v>-300</v>
      </c>
      <c r="AG29" s="148">
        <v>-300</v>
      </c>
      <c r="AH29" s="61">
        <v>-400</v>
      </c>
      <c r="AI29" s="61">
        <v>-1600</v>
      </c>
      <c r="AJ29" s="62">
        <v>1</v>
      </c>
      <c r="AK29" s="61">
        <v>35</v>
      </c>
      <c r="AM29" s="1" t="s">
        <v>503</v>
      </c>
      <c r="AN29" s="41" t="s">
        <v>510</v>
      </c>
      <c r="AO29" s="169" t="s">
        <v>444</v>
      </c>
      <c r="AP29" s="149">
        <v>3.5</v>
      </c>
      <c r="AQ29" s="149">
        <v>7.3</v>
      </c>
      <c r="AR29" s="149">
        <v>9.2</v>
      </c>
      <c r="AS29" s="149">
        <v>10.3</v>
      </c>
      <c r="AT29" s="149">
        <v>11.5</v>
      </c>
      <c r="AU29" s="149">
        <v>12.5</v>
      </c>
      <c r="AV29" s="149">
        <v>13.6</v>
      </c>
      <c r="AW29" s="149">
        <v>14.6</v>
      </c>
      <c r="AX29" s="149">
        <v>15.7</v>
      </c>
      <c r="AY29" s="149">
        <v>16.8</v>
      </c>
      <c r="AZ29" s="165">
        <v>41.8</v>
      </c>
      <c r="BA29" s="170">
        <v>115</v>
      </c>
      <c r="BB29" s="62">
        <v>0</v>
      </c>
      <c r="BC29" s="148">
        <v>139</v>
      </c>
      <c r="BE29" s="63">
        <f t="shared" si="16"/>
        <v>0</v>
      </c>
      <c r="BF29" s="63">
        <f t="shared" si="4"/>
        <v>0</v>
      </c>
      <c r="BG29" s="63">
        <f t="shared" si="5"/>
        <v>-100</v>
      </c>
      <c r="BH29" s="63">
        <f t="shared" si="6"/>
        <v>-100</v>
      </c>
      <c r="BI29" s="63">
        <f t="shared" si="7"/>
        <v>-200</v>
      </c>
      <c r="BJ29" s="63">
        <f t="shared" si="8"/>
        <v>-200</v>
      </c>
      <c r="BK29" s="63">
        <f t="shared" si="9"/>
        <v>-200</v>
      </c>
      <c r="BL29" s="63">
        <f t="shared" si="10"/>
        <v>-200</v>
      </c>
      <c r="BM29" s="63">
        <f t="shared" si="11"/>
        <v>-300</v>
      </c>
      <c r="BN29" s="63">
        <f t="shared" si="12"/>
        <v>-300</v>
      </c>
      <c r="BO29" s="63">
        <f t="shared" si="13"/>
        <v>-400</v>
      </c>
      <c r="BP29" s="63">
        <f t="shared" si="14"/>
        <v>-1600</v>
      </c>
      <c r="BS29" s="166">
        <f t="shared" si="18"/>
        <v>0</v>
      </c>
      <c r="BT29" s="166">
        <f t="shared" si="19"/>
        <v>0</v>
      </c>
      <c r="BU29" s="166">
        <f t="shared" si="20"/>
        <v>0</v>
      </c>
      <c r="BV29" s="166">
        <f t="shared" si="21"/>
        <v>0</v>
      </c>
      <c r="BW29" s="166">
        <f t="shared" si="22"/>
        <v>0</v>
      </c>
      <c r="BX29" s="166">
        <f t="shared" si="23"/>
        <v>0</v>
      </c>
      <c r="BY29" s="166">
        <f t="shared" si="24"/>
        <v>0</v>
      </c>
      <c r="BZ29" s="166">
        <f t="shared" si="25"/>
        <v>0</v>
      </c>
      <c r="CA29" s="166">
        <f t="shared" si="26"/>
        <v>0</v>
      </c>
      <c r="CB29" s="166">
        <f t="shared" si="27"/>
        <v>0</v>
      </c>
      <c r="CC29" s="166">
        <f t="shared" si="28"/>
        <v>0</v>
      </c>
      <c r="CD29" s="166">
        <f t="shared" si="29"/>
        <v>0</v>
      </c>
      <c r="CH29" s="1" t="s">
        <v>179</v>
      </c>
      <c r="CJ29" s="65">
        <f>SUM(BS15:BS17)+SUM(BS62:BS67)+SUM(BS71:BS72)+SUM(BS138:BS151)</f>
        <v>0</v>
      </c>
      <c r="CK29" s="65">
        <f aca="true" t="shared" si="34" ref="CK29:CU29">SUM(BT15:BT17)+SUM(BT62:BT67)+SUM(BT71:BT72)+SUM(BT138:BT151)</f>
        <v>0</v>
      </c>
      <c r="CL29" s="65">
        <f t="shared" si="34"/>
        <v>0</v>
      </c>
      <c r="CM29" s="65">
        <f t="shared" si="34"/>
        <v>0</v>
      </c>
      <c r="CN29" s="65">
        <f t="shared" si="34"/>
        <v>0</v>
      </c>
      <c r="CO29" s="65">
        <f t="shared" si="34"/>
        <v>0</v>
      </c>
      <c r="CP29" s="65">
        <f t="shared" si="34"/>
        <v>0</v>
      </c>
      <c r="CQ29" s="65">
        <f t="shared" si="34"/>
        <v>0</v>
      </c>
      <c r="CR29" s="65">
        <f t="shared" si="34"/>
        <v>0</v>
      </c>
      <c r="CS29" s="65">
        <f t="shared" si="34"/>
        <v>0</v>
      </c>
      <c r="CT29" s="65">
        <f>SUM(CJ29)+SUM(CK29)+SUM(CL29)+SUM(CM29)+SUM(CN29)</f>
        <v>0</v>
      </c>
      <c r="CU29" s="65">
        <f t="shared" si="34"/>
        <v>0</v>
      </c>
      <c r="CZ29" s="2" t="s">
        <v>255</v>
      </c>
    </row>
    <row r="30" spans="1:104" ht="12.75">
      <c r="A30" s="2" t="s">
        <v>54</v>
      </c>
      <c r="B30" s="1"/>
      <c r="D30" s="194">
        <f t="shared" si="33"/>
        <v>20.03</v>
      </c>
      <c r="E30" s="194">
        <f t="shared" si="33"/>
        <v>43.035</v>
      </c>
      <c r="F30" s="194">
        <f t="shared" si="33"/>
        <v>61.679</v>
      </c>
      <c r="G30" s="194">
        <f t="shared" si="33"/>
        <v>80.206</v>
      </c>
      <c r="H30" s="194">
        <f t="shared" si="33"/>
        <v>101.099</v>
      </c>
      <c r="I30" s="194">
        <f t="shared" si="33"/>
        <v>121.185</v>
      </c>
      <c r="J30" s="194">
        <f t="shared" si="33"/>
        <v>142.811</v>
      </c>
      <c r="K30" s="194">
        <f t="shared" si="33"/>
        <v>163.434</v>
      </c>
      <c r="L30" s="194">
        <f t="shared" si="33"/>
        <v>186.56</v>
      </c>
      <c r="M30" s="194">
        <f t="shared" si="33"/>
        <v>211.587</v>
      </c>
      <c r="N30" s="194"/>
      <c r="O30" s="194">
        <f t="shared" si="33"/>
        <v>1143.275</v>
      </c>
      <c r="P30" s="194">
        <f>CU19</f>
        <v>1143.275</v>
      </c>
      <c r="Q30" s="88"/>
      <c r="R30" s="88"/>
      <c r="S30" s="89"/>
      <c r="U30" s="1" t="s">
        <v>216</v>
      </c>
      <c r="V30" s="41" t="s">
        <v>217</v>
      </c>
      <c r="W30" s="1" t="s">
        <v>218</v>
      </c>
      <c r="X30" s="148">
        <v>0</v>
      </c>
      <c r="Y30" s="148">
        <v>-300</v>
      </c>
      <c r="Z30" s="148">
        <v>-1100</v>
      </c>
      <c r="AA30" s="148">
        <v>-1700</v>
      </c>
      <c r="AB30" s="148">
        <v>-2400</v>
      </c>
      <c r="AC30" s="148">
        <v>-2800</v>
      </c>
      <c r="AD30" s="148">
        <v>-3900</v>
      </c>
      <c r="AE30" s="148">
        <v>-5100</v>
      </c>
      <c r="AF30" s="148">
        <v>-6400</v>
      </c>
      <c r="AG30" s="148">
        <v>-7800</v>
      </c>
      <c r="AH30" s="148">
        <v>-5500</v>
      </c>
      <c r="AI30" s="148">
        <v>-31500</v>
      </c>
      <c r="AJ30" s="62">
        <v>1</v>
      </c>
      <c r="AK30" s="61">
        <v>37</v>
      </c>
      <c r="AM30" s="1" t="s">
        <v>503</v>
      </c>
      <c r="AN30" s="41" t="s">
        <v>439</v>
      </c>
      <c r="AO30" s="169" t="s">
        <v>445</v>
      </c>
      <c r="AP30" s="149">
        <v>3.9</v>
      </c>
      <c r="AQ30" s="149">
        <v>9.1</v>
      </c>
      <c r="AR30" s="149">
        <v>11.5</v>
      </c>
      <c r="AS30" s="149">
        <v>12.8</v>
      </c>
      <c r="AT30" s="149">
        <v>14.1</v>
      </c>
      <c r="AU30" s="149">
        <v>15.2</v>
      </c>
      <c r="AV30" s="149">
        <v>16.4</v>
      </c>
      <c r="AW30" s="149">
        <v>17.5</v>
      </c>
      <c r="AX30" s="149">
        <v>18.7</v>
      </c>
      <c r="AY30" s="149">
        <v>19.9</v>
      </c>
      <c r="AZ30" s="165">
        <v>51.4</v>
      </c>
      <c r="BA30" s="170">
        <v>139.1</v>
      </c>
      <c r="BB30" s="62">
        <v>0</v>
      </c>
      <c r="BC30" s="148">
        <v>139</v>
      </c>
      <c r="BE30" s="63">
        <f t="shared" si="16"/>
        <v>0</v>
      </c>
      <c r="BF30" s="63">
        <f t="shared" si="4"/>
        <v>-300</v>
      </c>
      <c r="BG30" s="63">
        <f t="shared" si="5"/>
        <v>-1100</v>
      </c>
      <c r="BH30" s="63">
        <f t="shared" si="6"/>
        <v>-1700</v>
      </c>
      <c r="BI30" s="63">
        <f t="shared" si="7"/>
        <v>-2400</v>
      </c>
      <c r="BJ30" s="63">
        <f t="shared" si="8"/>
        <v>-2800</v>
      </c>
      <c r="BK30" s="63">
        <f t="shared" si="9"/>
        <v>-3900</v>
      </c>
      <c r="BL30" s="63">
        <f t="shared" si="10"/>
        <v>-5100</v>
      </c>
      <c r="BM30" s="63">
        <f t="shared" si="11"/>
        <v>-6400</v>
      </c>
      <c r="BN30" s="63">
        <f t="shared" si="12"/>
        <v>-7800</v>
      </c>
      <c r="BO30" s="63">
        <f t="shared" si="13"/>
        <v>-5500</v>
      </c>
      <c r="BP30" s="63">
        <f t="shared" si="14"/>
        <v>-31500</v>
      </c>
      <c r="BS30" s="166">
        <f t="shared" si="18"/>
        <v>0</v>
      </c>
      <c r="BT30" s="166">
        <f t="shared" si="19"/>
        <v>0</v>
      </c>
      <c r="BU30" s="166">
        <f t="shared" si="20"/>
        <v>0</v>
      </c>
      <c r="BV30" s="166">
        <f t="shared" si="21"/>
        <v>0</v>
      </c>
      <c r="BW30" s="166">
        <f t="shared" si="22"/>
        <v>0</v>
      </c>
      <c r="BX30" s="166">
        <f t="shared" si="23"/>
        <v>0</v>
      </c>
      <c r="BY30" s="166">
        <f t="shared" si="24"/>
        <v>0</v>
      </c>
      <c r="BZ30" s="166">
        <f t="shared" si="25"/>
        <v>0</v>
      </c>
      <c r="CA30" s="166">
        <f t="shared" si="26"/>
        <v>0</v>
      </c>
      <c r="CB30" s="166">
        <f t="shared" si="27"/>
        <v>0</v>
      </c>
      <c r="CC30" s="166">
        <f t="shared" si="28"/>
        <v>0</v>
      </c>
      <c r="CD30" s="166">
        <f t="shared" si="29"/>
        <v>0</v>
      </c>
      <c r="CJ30" s="65"/>
      <c r="CK30" s="65" t="s">
        <v>46</v>
      </c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2" t="s">
        <v>46</v>
      </c>
      <c r="CZ30" s="2" t="s">
        <v>110</v>
      </c>
    </row>
    <row r="31" spans="1:105" ht="12.75">
      <c r="A31" s="2" t="s">
        <v>80</v>
      </c>
      <c r="B31" s="1"/>
      <c r="D31" s="194">
        <f t="shared" si="33"/>
        <v>13.474</v>
      </c>
      <c r="E31" s="194">
        <f t="shared" si="33"/>
        <v>26.006</v>
      </c>
      <c r="F31" s="194">
        <f t="shared" si="33"/>
        <v>36.066</v>
      </c>
      <c r="G31" s="194">
        <f t="shared" si="33"/>
        <v>45.068</v>
      </c>
      <c r="H31" s="194">
        <f t="shared" si="33"/>
        <v>54.226</v>
      </c>
      <c r="I31" s="194">
        <f t="shared" si="33"/>
        <v>63.862</v>
      </c>
      <c r="J31" s="194">
        <f t="shared" si="33"/>
        <v>73.402</v>
      </c>
      <c r="K31" s="194">
        <f t="shared" si="33"/>
        <v>83.345</v>
      </c>
      <c r="L31" s="194">
        <f t="shared" si="33"/>
        <v>93.781</v>
      </c>
      <c r="M31" s="194">
        <f t="shared" si="33"/>
        <v>104.414</v>
      </c>
      <c r="N31" s="194"/>
      <c r="O31" s="194">
        <f t="shared" si="33"/>
        <v>591.883</v>
      </c>
      <c r="P31" s="194">
        <f>CU20</f>
        <v>591.883</v>
      </c>
      <c r="Q31" s="88"/>
      <c r="R31" s="88"/>
      <c r="S31" s="89"/>
      <c r="U31" s="1" t="s">
        <v>216</v>
      </c>
      <c r="V31" s="41" t="s">
        <v>99</v>
      </c>
      <c r="W31" s="1" t="s">
        <v>98</v>
      </c>
      <c r="X31" s="148">
        <v>0</v>
      </c>
      <c r="Y31" s="148">
        <v>-500</v>
      </c>
      <c r="Z31" s="148">
        <v>-1700</v>
      </c>
      <c r="AA31" s="148">
        <v>-2400</v>
      </c>
      <c r="AB31" s="148">
        <v>-3000</v>
      </c>
      <c r="AC31" s="148">
        <v>-4100</v>
      </c>
      <c r="AD31" s="148">
        <v>-5500</v>
      </c>
      <c r="AE31" s="148">
        <v>-6800</v>
      </c>
      <c r="AF31" s="148">
        <v>-8200</v>
      </c>
      <c r="AG31" s="148">
        <v>-9700</v>
      </c>
      <c r="AH31" s="61">
        <v>-7600</v>
      </c>
      <c r="AI31" s="61">
        <v>-41900</v>
      </c>
      <c r="AJ31" s="62">
        <v>1</v>
      </c>
      <c r="AK31" s="61">
        <v>37</v>
      </c>
      <c r="AM31" s="1" t="s">
        <v>505</v>
      </c>
      <c r="AN31" s="41"/>
      <c r="AO31" s="169" t="s">
        <v>506</v>
      </c>
      <c r="AP31" s="149">
        <v>0.4</v>
      </c>
      <c r="AQ31" s="149">
        <v>2</v>
      </c>
      <c r="AR31" s="149">
        <v>-0.3</v>
      </c>
      <c r="AS31" s="149">
        <v>3.7</v>
      </c>
      <c r="AT31" s="149">
        <v>4.3</v>
      </c>
      <c r="AU31" s="149">
        <v>4.9</v>
      </c>
      <c r="AV31" s="149">
        <v>6</v>
      </c>
      <c r="AW31" s="149">
        <v>7.2</v>
      </c>
      <c r="AX31" s="149">
        <v>9.1</v>
      </c>
      <c r="AY31" s="149">
        <v>11.4</v>
      </c>
      <c r="AZ31" s="165">
        <v>10.1</v>
      </c>
      <c r="BA31" s="170">
        <v>48.5</v>
      </c>
      <c r="BB31" s="62">
        <v>0</v>
      </c>
      <c r="BC31" s="148">
        <v>142</v>
      </c>
      <c r="BE31" s="63">
        <f t="shared" si="16"/>
        <v>0</v>
      </c>
      <c r="BF31" s="63">
        <f t="shared" si="4"/>
        <v>-500</v>
      </c>
      <c r="BG31" s="63">
        <f t="shared" si="5"/>
        <v>-1700</v>
      </c>
      <c r="BH31" s="63">
        <f t="shared" si="6"/>
        <v>-2400</v>
      </c>
      <c r="BI31" s="63">
        <f t="shared" si="7"/>
        <v>-3000</v>
      </c>
      <c r="BJ31" s="63">
        <f t="shared" si="8"/>
        <v>-4100</v>
      </c>
      <c r="BK31" s="63">
        <f t="shared" si="9"/>
        <v>-5500</v>
      </c>
      <c r="BL31" s="63">
        <f t="shared" si="10"/>
        <v>-6800</v>
      </c>
      <c r="BM31" s="63">
        <f t="shared" si="11"/>
        <v>-8200</v>
      </c>
      <c r="BN31" s="63">
        <f t="shared" si="12"/>
        <v>-9700</v>
      </c>
      <c r="BO31" s="63">
        <f t="shared" si="13"/>
        <v>-7600</v>
      </c>
      <c r="BP31" s="63">
        <f t="shared" si="14"/>
        <v>-41900</v>
      </c>
      <c r="BS31" s="166">
        <f t="shared" si="18"/>
        <v>0</v>
      </c>
      <c r="BT31" s="166">
        <f t="shared" si="19"/>
        <v>0</v>
      </c>
      <c r="BU31" s="166">
        <f t="shared" si="20"/>
        <v>0</v>
      </c>
      <c r="BV31" s="166">
        <f t="shared" si="21"/>
        <v>0</v>
      </c>
      <c r="BW31" s="166">
        <f t="shared" si="22"/>
        <v>0</v>
      </c>
      <c r="BX31" s="166">
        <f t="shared" si="23"/>
        <v>0</v>
      </c>
      <c r="BY31" s="166">
        <f t="shared" si="24"/>
        <v>0</v>
      </c>
      <c r="BZ31" s="166">
        <f t="shared" si="25"/>
        <v>0</v>
      </c>
      <c r="CA31" s="166">
        <f t="shared" si="26"/>
        <v>0</v>
      </c>
      <c r="CB31" s="166">
        <f t="shared" si="27"/>
        <v>0</v>
      </c>
      <c r="CC31" s="166">
        <f t="shared" si="28"/>
        <v>0</v>
      </c>
      <c r="CD31" s="166">
        <f t="shared" si="29"/>
        <v>0</v>
      </c>
      <c r="CH31" s="1" t="s">
        <v>46</v>
      </c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W31" s="2" t="s">
        <v>46</v>
      </c>
      <c r="DA31" s="2" t="s">
        <v>187</v>
      </c>
    </row>
    <row r="32" spans="1:104" ht="12.75">
      <c r="A32" s="1" t="s">
        <v>108</v>
      </c>
      <c r="B32" s="1"/>
      <c r="D32" s="194">
        <f>D118</f>
        <v>0.3213407370015144</v>
      </c>
      <c r="E32" s="194">
        <f aca="true" t="shared" si="35" ref="E32:M32">E118</f>
        <v>0.12122894604135148</v>
      </c>
      <c r="F32" s="194">
        <f t="shared" si="35"/>
        <v>0.3157991906929692</v>
      </c>
      <c r="G32" s="194">
        <f t="shared" si="35"/>
        <v>0.6764312531709793</v>
      </c>
      <c r="H32" s="194">
        <f t="shared" si="35"/>
        <v>1.2523930753564154</v>
      </c>
      <c r="I32" s="194">
        <f t="shared" si="35"/>
        <v>2.0928058252427184</v>
      </c>
      <c r="J32" s="194">
        <f t="shared" si="35"/>
        <v>3.0347459016393445</v>
      </c>
      <c r="K32" s="194">
        <f t="shared" si="35"/>
        <v>3.8968974358974355</v>
      </c>
      <c r="L32" s="194">
        <f t="shared" si="35"/>
        <v>4.708743589743591</v>
      </c>
      <c r="M32" s="194">
        <f t="shared" si="35"/>
        <v>5.469256410256411</v>
      </c>
      <c r="N32" s="194"/>
      <c r="O32" s="194">
        <f>SUM(D32:I32)</f>
        <v>4.779999027505948</v>
      </c>
      <c r="P32" s="194">
        <f>SUM(D32:M32)</f>
        <v>21.88964236504273</v>
      </c>
      <c r="Q32" s="88"/>
      <c r="R32" s="88"/>
      <c r="S32" s="89"/>
      <c r="U32" s="1" t="s">
        <v>100</v>
      </c>
      <c r="V32" s="41"/>
      <c r="W32" s="1" t="s">
        <v>102</v>
      </c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2">
        <v>0</v>
      </c>
      <c r="AK32" s="61">
        <v>39</v>
      </c>
      <c r="AM32" s="1" t="s">
        <v>507</v>
      </c>
      <c r="AN32" s="41"/>
      <c r="AO32" s="169" t="s">
        <v>145</v>
      </c>
      <c r="AP32" s="149">
        <v>0.7</v>
      </c>
      <c r="AQ32" s="149">
        <v>1.6</v>
      </c>
      <c r="AR32" s="149">
        <v>3.1</v>
      </c>
      <c r="AS32" s="149">
        <v>5.2</v>
      </c>
      <c r="AT32" s="149">
        <v>6.8</v>
      </c>
      <c r="AU32" s="149">
        <v>7.8</v>
      </c>
      <c r="AV32" s="149">
        <v>9.8</v>
      </c>
      <c r="AW32" s="149">
        <v>11</v>
      </c>
      <c r="AX32" s="149">
        <v>12.3</v>
      </c>
      <c r="AY32" s="149">
        <v>13.7</v>
      </c>
      <c r="AZ32" s="165">
        <v>20.2</v>
      </c>
      <c r="BA32" s="170">
        <v>86.9</v>
      </c>
      <c r="BB32" s="62">
        <v>0</v>
      </c>
      <c r="BC32" s="148">
        <v>144</v>
      </c>
      <c r="BE32" s="63">
        <v>0</v>
      </c>
      <c r="BF32" s="63">
        <v>0</v>
      </c>
      <c r="BG32" s="63">
        <v>0</v>
      </c>
      <c r="BH32" s="63">
        <v>0</v>
      </c>
      <c r="BI32" s="63">
        <v>0</v>
      </c>
      <c r="BJ32" s="63">
        <v>0</v>
      </c>
      <c r="BK32" s="63">
        <v>0</v>
      </c>
      <c r="BL32" s="63">
        <v>0</v>
      </c>
      <c r="BM32" s="63">
        <v>0</v>
      </c>
      <c r="BN32" s="63">
        <v>0</v>
      </c>
      <c r="BO32" s="63">
        <v>0</v>
      </c>
      <c r="BP32" s="63">
        <v>0</v>
      </c>
      <c r="BS32" s="166">
        <f t="shared" si="18"/>
        <v>0</v>
      </c>
      <c r="BT32" s="166">
        <f t="shared" si="19"/>
        <v>0</v>
      </c>
      <c r="BU32" s="166">
        <f t="shared" si="20"/>
        <v>0</v>
      </c>
      <c r="BV32" s="166">
        <f t="shared" si="21"/>
        <v>0</v>
      </c>
      <c r="BW32" s="166">
        <f t="shared" si="22"/>
        <v>0</v>
      </c>
      <c r="BX32" s="166">
        <f t="shared" si="23"/>
        <v>0</v>
      </c>
      <c r="BY32" s="166">
        <f t="shared" si="24"/>
        <v>0</v>
      </c>
      <c r="BZ32" s="166">
        <f t="shared" si="25"/>
        <v>0</v>
      </c>
      <c r="CA32" s="166">
        <f t="shared" si="26"/>
        <v>0</v>
      </c>
      <c r="CB32" s="166">
        <f t="shared" si="27"/>
        <v>0</v>
      </c>
      <c r="CC32" s="166">
        <f t="shared" si="28"/>
        <v>0</v>
      </c>
      <c r="CD32" s="166">
        <f t="shared" si="29"/>
        <v>0</v>
      </c>
      <c r="CH32" s="1" t="s">
        <v>252</v>
      </c>
      <c r="CJ32" s="65">
        <f aca="true" t="shared" si="36" ref="CJ32:CU32">SUM(CJ26:CJ29)</f>
        <v>0</v>
      </c>
      <c r="CK32" s="65">
        <f t="shared" si="36"/>
        <v>0</v>
      </c>
      <c r="CL32" s="65">
        <f t="shared" si="36"/>
        <v>-16</v>
      </c>
      <c r="CM32" s="65">
        <f t="shared" si="36"/>
        <v>-25</v>
      </c>
      <c r="CN32" s="65">
        <f t="shared" si="36"/>
        <v>-33</v>
      </c>
      <c r="CO32" s="65">
        <f t="shared" si="36"/>
        <v>-36</v>
      </c>
      <c r="CP32" s="65">
        <f t="shared" si="36"/>
        <v>-39</v>
      </c>
      <c r="CQ32" s="65">
        <f t="shared" si="36"/>
        <v>-41</v>
      </c>
      <c r="CR32" s="65">
        <f t="shared" si="36"/>
        <v>-43</v>
      </c>
      <c r="CS32" s="65">
        <f t="shared" si="36"/>
        <v>-49</v>
      </c>
      <c r="CT32" s="65">
        <f t="shared" si="36"/>
        <v>-74</v>
      </c>
      <c r="CU32" s="65">
        <f t="shared" si="36"/>
        <v>-282</v>
      </c>
      <c r="CZ32" s="2" t="s">
        <v>178</v>
      </c>
    </row>
    <row r="33" spans="1:105" ht="24" customHeight="1">
      <c r="A33" s="2" t="s">
        <v>111</v>
      </c>
      <c r="B33" s="1"/>
      <c r="D33" s="194">
        <f>SUM(D29:D32)</f>
        <v>33.82534073700152</v>
      </c>
      <c r="E33" s="194">
        <f aca="true" t="shared" si="37" ref="E33:P33">SUM(E29:E32)</f>
        <v>14.26222894604135</v>
      </c>
      <c r="F33" s="194">
        <f t="shared" si="37"/>
        <v>43.460799190692974</v>
      </c>
      <c r="G33" s="194">
        <f t="shared" si="37"/>
        <v>71.65043125317098</v>
      </c>
      <c r="H33" s="194">
        <f t="shared" si="37"/>
        <v>102.57739307535641</v>
      </c>
      <c r="I33" s="194">
        <f t="shared" si="37"/>
        <v>133.33980582524273</v>
      </c>
      <c r="J33" s="194">
        <f t="shared" si="37"/>
        <v>165.44774590163937</v>
      </c>
      <c r="K33" s="194">
        <f t="shared" si="37"/>
        <v>196.87589743589743</v>
      </c>
      <c r="L33" s="194">
        <f t="shared" si="37"/>
        <v>231.3497435897436</v>
      </c>
      <c r="M33" s="194">
        <f t="shared" si="37"/>
        <v>267.7702564102564</v>
      </c>
      <c r="N33" s="194"/>
      <c r="O33" s="194">
        <f t="shared" si="37"/>
        <v>1256.337999027506</v>
      </c>
      <c r="P33" s="194">
        <f t="shared" si="37"/>
        <v>1273.4476423650426</v>
      </c>
      <c r="Q33" s="88"/>
      <c r="R33" s="88"/>
      <c r="S33" s="89"/>
      <c r="U33" s="1" t="s">
        <v>100</v>
      </c>
      <c r="V33" s="41" t="s">
        <v>101</v>
      </c>
      <c r="W33" s="1" t="s">
        <v>103</v>
      </c>
      <c r="X33" s="148">
        <v>-3800</v>
      </c>
      <c r="Y33" s="148">
        <v>-10800</v>
      </c>
      <c r="Z33" s="148">
        <v>-15200</v>
      </c>
      <c r="AA33" s="148">
        <v>-19300</v>
      </c>
      <c r="AB33" s="148">
        <v>-24300</v>
      </c>
      <c r="AC33" s="148">
        <v>-29300</v>
      </c>
      <c r="AD33" s="148">
        <v>-35300</v>
      </c>
      <c r="AE33" s="148">
        <v>-42100</v>
      </c>
      <c r="AF33" s="148">
        <v>-49500</v>
      </c>
      <c r="AG33" s="148">
        <v>-57900</v>
      </c>
      <c r="AH33" s="61">
        <v>-73300</v>
      </c>
      <c r="AI33" s="61">
        <v>-287400</v>
      </c>
      <c r="AJ33" s="62">
        <v>1</v>
      </c>
      <c r="AK33" s="61">
        <v>39</v>
      </c>
      <c r="AM33" s="1" t="s">
        <v>508</v>
      </c>
      <c r="AN33" s="41"/>
      <c r="AO33" s="1" t="s">
        <v>273</v>
      </c>
      <c r="AP33" s="148">
        <v>0</v>
      </c>
      <c r="AQ33" s="148">
        <v>0</v>
      </c>
      <c r="AR33" s="149">
        <v>0.7</v>
      </c>
      <c r="AS33" s="149">
        <v>4.5</v>
      </c>
      <c r="AT33" s="149">
        <v>8.4</v>
      </c>
      <c r="AU33" s="149">
        <v>14.3</v>
      </c>
      <c r="AV33" s="149">
        <v>23.3</v>
      </c>
      <c r="AW33" s="149">
        <v>35.7</v>
      </c>
      <c r="AX33" s="149">
        <v>52.6</v>
      </c>
      <c r="AY33" s="149">
        <v>75.1</v>
      </c>
      <c r="AZ33" s="170">
        <v>13.6</v>
      </c>
      <c r="BA33" s="170">
        <v>214.6</v>
      </c>
      <c r="BB33" s="62">
        <v>0</v>
      </c>
      <c r="BC33" s="61">
        <v>145</v>
      </c>
      <c r="BE33" s="63">
        <f aca="true" t="shared" si="38" ref="BE33:BE49">X33*$AJ33</f>
        <v>-3800</v>
      </c>
      <c r="BF33" s="63">
        <f aca="true" t="shared" si="39" ref="BF33:BF49">Y33*$AJ33</f>
        <v>-10800</v>
      </c>
      <c r="BG33" s="63">
        <f aca="true" t="shared" si="40" ref="BG33:BG49">Z33*$AJ33</f>
        <v>-15200</v>
      </c>
      <c r="BH33" s="63">
        <f aca="true" t="shared" si="41" ref="BH33:BH49">AA33*$AJ33</f>
        <v>-19300</v>
      </c>
      <c r="BI33" s="63">
        <f aca="true" t="shared" si="42" ref="BI33:BI49">AB33*$AJ33</f>
        <v>-24300</v>
      </c>
      <c r="BJ33" s="63">
        <f aca="true" t="shared" si="43" ref="BJ33:BJ49">AC33*$AJ33</f>
        <v>-29300</v>
      </c>
      <c r="BK33" s="63">
        <f aca="true" t="shared" si="44" ref="BK33:BK49">AD33*$AJ33</f>
        <v>-35300</v>
      </c>
      <c r="BL33" s="63">
        <f aca="true" t="shared" si="45" ref="BL33:BL49">AE33*$AJ33</f>
        <v>-42100</v>
      </c>
      <c r="BM33" s="63">
        <f aca="true" t="shared" si="46" ref="BM33:BM49">AF33*$AJ33</f>
        <v>-49500</v>
      </c>
      <c r="BN33" s="63">
        <f aca="true" t="shared" si="47" ref="BN33:BN49">AG33*$AJ33</f>
        <v>-57900</v>
      </c>
      <c r="BO33" s="63">
        <f aca="true" t="shared" si="48" ref="BO33:BO49">AH33*$AJ33</f>
        <v>-73300</v>
      </c>
      <c r="BP33" s="63">
        <f t="shared" si="14"/>
        <v>-287400</v>
      </c>
      <c r="BS33" s="166">
        <f>AP33*$BB33</f>
        <v>0</v>
      </c>
      <c r="BT33" s="166">
        <f t="shared" si="19"/>
        <v>0</v>
      </c>
      <c r="BU33" s="166">
        <f t="shared" si="20"/>
        <v>0</v>
      </c>
      <c r="BV33" s="166">
        <f t="shared" si="21"/>
        <v>0</v>
      </c>
      <c r="BW33" s="166">
        <f t="shared" si="22"/>
        <v>0</v>
      </c>
      <c r="BX33" s="166">
        <f t="shared" si="23"/>
        <v>0</v>
      </c>
      <c r="BY33" s="166">
        <f t="shared" si="24"/>
        <v>0</v>
      </c>
      <c r="BZ33" s="166">
        <f t="shared" si="25"/>
        <v>0</v>
      </c>
      <c r="CA33" s="166">
        <f t="shared" si="26"/>
        <v>0</v>
      </c>
      <c r="CB33" s="166">
        <f t="shared" si="27"/>
        <v>0</v>
      </c>
      <c r="CC33" s="166">
        <f t="shared" si="28"/>
        <v>0</v>
      </c>
      <c r="CD33" s="166">
        <f t="shared" si="29"/>
        <v>0</v>
      </c>
      <c r="DA33" s="2" t="s">
        <v>180</v>
      </c>
    </row>
    <row r="34" spans="1:104" ht="12.75">
      <c r="A34" s="1" t="s">
        <v>46</v>
      </c>
      <c r="B34" s="1" t="s">
        <v>46</v>
      </c>
      <c r="C34" s="1" t="s">
        <v>46</v>
      </c>
      <c r="D34" s="199" t="s">
        <v>46</v>
      </c>
      <c r="E34" s="199" t="s">
        <v>46</v>
      </c>
      <c r="F34" s="199" t="s">
        <v>46</v>
      </c>
      <c r="G34" s="199" t="s">
        <v>46</v>
      </c>
      <c r="H34" s="199"/>
      <c r="I34" s="199"/>
      <c r="J34" s="199"/>
      <c r="K34" s="199"/>
      <c r="L34" s="199"/>
      <c r="M34" s="199"/>
      <c r="N34" s="199"/>
      <c r="O34" s="199"/>
      <c r="P34" s="200"/>
      <c r="Q34" s="5"/>
      <c r="R34" s="5"/>
      <c r="S34" s="87"/>
      <c r="U34" s="1" t="s">
        <v>100</v>
      </c>
      <c r="V34" s="41" t="s">
        <v>125</v>
      </c>
      <c r="W34" s="1" t="s">
        <v>184</v>
      </c>
      <c r="X34" s="148">
        <v>-1900</v>
      </c>
      <c r="Y34" s="148">
        <v>-5100</v>
      </c>
      <c r="Z34" s="148">
        <v>-8100</v>
      </c>
      <c r="AA34" s="148">
        <v>-11000</v>
      </c>
      <c r="AB34" s="148">
        <v>-14800</v>
      </c>
      <c r="AC34" s="148">
        <v>-18600</v>
      </c>
      <c r="AD34" s="148">
        <v>-23300</v>
      </c>
      <c r="AE34" s="148">
        <v>-28500</v>
      </c>
      <c r="AF34" s="148">
        <v>-34300</v>
      </c>
      <c r="AG34" s="148">
        <v>-40900</v>
      </c>
      <c r="AH34" s="61">
        <v>-41000</v>
      </c>
      <c r="AI34" s="61">
        <v>-186600</v>
      </c>
      <c r="AJ34" s="62">
        <v>1</v>
      </c>
      <c r="AK34" s="61">
        <v>39</v>
      </c>
      <c r="AM34" s="1" t="s">
        <v>424</v>
      </c>
      <c r="AN34" s="41"/>
      <c r="AO34" s="1" t="s">
        <v>425</v>
      </c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165"/>
      <c r="BA34" s="165"/>
      <c r="BB34" s="62"/>
      <c r="BC34" s="61">
        <v>146</v>
      </c>
      <c r="BE34" s="63">
        <f t="shared" si="38"/>
        <v>-1900</v>
      </c>
      <c r="BF34" s="63">
        <f t="shared" si="39"/>
        <v>-5100</v>
      </c>
      <c r="BG34" s="63">
        <f t="shared" si="40"/>
        <v>-8100</v>
      </c>
      <c r="BH34" s="63">
        <f t="shared" si="41"/>
        <v>-11000</v>
      </c>
      <c r="BI34" s="63">
        <f t="shared" si="42"/>
        <v>-14800</v>
      </c>
      <c r="BJ34" s="63">
        <f t="shared" si="43"/>
        <v>-18600</v>
      </c>
      <c r="BK34" s="63">
        <f t="shared" si="44"/>
        <v>-23300</v>
      </c>
      <c r="BL34" s="63">
        <f t="shared" si="45"/>
        <v>-28500</v>
      </c>
      <c r="BM34" s="63">
        <f t="shared" si="46"/>
        <v>-34300</v>
      </c>
      <c r="BN34" s="63">
        <f t="shared" si="47"/>
        <v>-40900</v>
      </c>
      <c r="BO34" s="63">
        <f t="shared" si="48"/>
        <v>-41000</v>
      </c>
      <c r="BP34" s="63">
        <f t="shared" si="14"/>
        <v>-186600</v>
      </c>
      <c r="BS34" s="166">
        <f>AP34*$BB34</f>
        <v>0</v>
      </c>
      <c r="BT34" s="166">
        <f t="shared" si="19"/>
        <v>0</v>
      </c>
      <c r="BU34" s="166">
        <f t="shared" si="20"/>
        <v>0</v>
      </c>
      <c r="BV34" s="166">
        <f t="shared" si="21"/>
        <v>0</v>
      </c>
      <c r="BW34" s="166">
        <f t="shared" si="22"/>
        <v>0</v>
      </c>
      <c r="BX34" s="166">
        <f t="shared" si="23"/>
        <v>0</v>
      </c>
      <c r="BY34" s="166">
        <f t="shared" si="24"/>
        <v>0</v>
      </c>
      <c r="BZ34" s="166">
        <f t="shared" si="25"/>
        <v>0</v>
      </c>
      <c r="CA34" s="166">
        <f t="shared" si="26"/>
        <v>0</v>
      </c>
      <c r="CB34" s="166">
        <f t="shared" si="27"/>
        <v>0</v>
      </c>
      <c r="CC34" s="166">
        <f t="shared" si="28"/>
        <v>0</v>
      </c>
      <c r="CD34" s="166">
        <f t="shared" si="29"/>
        <v>0</v>
      </c>
      <c r="CZ34" s="2" t="s">
        <v>262</v>
      </c>
    </row>
    <row r="35" spans="1:105" ht="12.75">
      <c r="A35" s="1" t="s">
        <v>85</v>
      </c>
      <c r="D35" s="198">
        <f>SUM(D26-D33)</f>
        <v>3503.1746592629984</v>
      </c>
      <c r="E35" s="198">
        <f aca="true" t="shared" si="49" ref="E35:P35">SUM(E26-E33)</f>
        <v>3440.7377710539586</v>
      </c>
      <c r="F35" s="198">
        <f t="shared" si="49"/>
        <v>3558.539200809307</v>
      </c>
      <c r="G35" s="198">
        <f t="shared" si="49"/>
        <v>3327.349568746829</v>
      </c>
      <c r="H35" s="198">
        <f t="shared" si="49"/>
        <v>3935.422606924644</v>
      </c>
      <c r="I35" s="198">
        <f t="shared" si="49"/>
        <v>4127.660194174758</v>
      </c>
      <c r="J35" s="198">
        <f t="shared" si="49"/>
        <v>4319.55225409836</v>
      </c>
      <c r="K35" s="198">
        <f t="shared" si="49"/>
        <v>4555.124102564103</v>
      </c>
      <c r="L35" s="198">
        <f t="shared" si="49"/>
        <v>4780.650256410257</v>
      </c>
      <c r="M35" s="198">
        <f t="shared" si="49"/>
        <v>5007.2297435897435</v>
      </c>
      <c r="N35" s="198"/>
      <c r="O35" s="198">
        <f t="shared" si="49"/>
        <v>16774.662000972494</v>
      </c>
      <c r="P35" s="198">
        <f t="shared" si="49"/>
        <v>40542.55235763496</v>
      </c>
      <c r="Q35" s="90"/>
      <c r="R35" s="90"/>
      <c r="S35" s="91"/>
      <c r="U35" s="1" t="s">
        <v>126</v>
      </c>
      <c r="V35" s="41"/>
      <c r="W35" s="1" t="s">
        <v>233</v>
      </c>
      <c r="X35" s="148">
        <v>-13000</v>
      </c>
      <c r="Y35" s="148">
        <v>-14000</v>
      </c>
      <c r="Z35" s="148">
        <v>-15000</v>
      </c>
      <c r="AA35" s="148">
        <v>-16000</v>
      </c>
      <c r="AB35" s="148">
        <v>-17000</v>
      </c>
      <c r="AC35" s="148">
        <v>-18000</v>
      </c>
      <c r="AD35" s="148">
        <v>-20000</v>
      </c>
      <c r="AE35" s="148">
        <v>-21000</v>
      </c>
      <c r="AF35" s="148">
        <v>-23000</v>
      </c>
      <c r="AG35" s="148">
        <v>-25000</v>
      </c>
      <c r="AH35" s="61">
        <v>-75000</v>
      </c>
      <c r="AI35" s="61">
        <v>-181000</v>
      </c>
      <c r="AJ35" s="62">
        <v>1</v>
      </c>
      <c r="AK35" s="61">
        <v>41</v>
      </c>
      <c r="AM35" s="1" t="s">
        <v>424</v>
      </c>
      <c r="AN35" s="41" t="s">
        <v>164</v>
      </c>
      <c r="AO35" s="1" t="s">
        <v>274</v>
      </c>
      <c r="AP35" s="149">
        <v>11.3</v>
      </c>
      <c r="AQ35" s="149">
        <v>55.9</v>
      </c>
      <c r="AR35" s="149">
        <v>88.7</v>
      </c>
      <c r="AS35" s="149">
        <v>92.7</v>
      </c>
      <c r="AT35" s="149">
        <v>96.5</v>
      </c>
      <c r="AU35" s="149">
        <v>99.6</v>
      </c>
      <c r="AV35" s="149">
        <v>101.7</v>
      </c>
      <c r="AW35" s="149">
        <v>103.6</v>
      </c>
      <c r="AX35" s="149">
        <v>105</v>
      </c>
      <c r="AY35" s="149">
        <v>107.1</v>
      </c>
      <c r="AZ35" s="165">
        <v>345.1</v>
      </c>
      <c r="BA35" s="165">
        <v>862.2</v>
      </c>
      <c r="BB35" s="62">
        <v>0</v>
      </c>
      <c r="BC35" s="61">
        <v>148</v>
      </c>
      <c r="BE35" s="63">
        <f t="shared" si="38"/>
        <v>-13000</v>
      </c>
      <c r="BF35" s="63">
        <f t="shared" si="39"/>
        <v>-14000</v>
      </c>
      <c r="BG35" s="63">
        <f t="shared" si="40"/>
        <v>-15000</v>
      </c>
      <c r="BH35" s="63">
        <f t="shared" si="41"/>
        <v>-16000</v>
      </c>
      <c r="BI35" s="63">
        <f t="shared" si="42"/>
        <v>-17000</v>
      </c>
      <c r="BJ35" s="63">
        <f t="shared" si="43"/>
        <v>-18000</v>
      </c>
      <c r="BK35" s="63">
        <f t="shared" si="44"/>
        <v>-20000</v>
      </c>
      <c r="BL35" s="63">
        <f t="shared" si="45"/>
        <v>-21000</v>
      </c>
      <c r="BM35" s="63">
        <f t="shared" si="46"/>
        <v>-23000</v>
      </c>
      <c r="BN35" s="63">
        <f t="shared" si="47"/>
        <v>-25000</v>
      </c>
      <c r="BO35" s="63">
        <f t="shared" si="48"/>
        <v>-75000</v>
      </c>
      <c r="BP35" s="63">
        <f t="shared" si="14"/>
        <v>-181000</v>
      </c>
      <c r="BS35" s="166">
        <f aca="true" t="shared" si="50" ref="BS35:BS44">AP35*$BB35</f>
        <v>0</v>
      </c>
      <c r="BT35" s="166">
        <f aca="true" t="shared" si="51" ref="BT35:BT44">AQ35*$BB35</f>
        <v>0</v>
      </c>
      <c r="BU35" s="166">
        <f aca="true" t="shared" si="52" ref="BU35:BU44">AR35*$BB35</f>
        <v>0</v>
      </c>
      <c r="BV35" s="166">
        <f aca="true" t="shared" si="53" ref="BV35:BV44">AS35*$BB35</f>
        <v>0</v>
      </c>
      <c r="BW35" s="166">
        <f aca="true" t="shared" si="54" ref="BW35:BW44">AT35*$BB35</f>
        <v>0</v>
      </c>
      <c r="BX35" s="166">
        <f aca="true" t="shared" si="55" ref="BX35:BX44">AU35*$BB35</f>
        <v>0</v>
      </c>
      <c r="BY35" s="166">
        <f aca="true" t="shared" si="56" ref="BY35:BY44">AV35*$BB35</f>
        <v>0</v>
      </c>
      <c r="BZ35" s="166">
        <f aca="true" t="shared" si="57" ref="BZ35:BZ44">AW35*$BB35</f>
        <v>0</v>
      </c>
      <c r="CA35" s="166">
        <f aca="true" t="shared" si="58" ref="CA35:CA44">AX35*$BB35</f>
        <v>0</v>
      </c>
      <c r="CB35" s="166">
        <f aca="true" t="shared" si="59" ref="CB35:CB44">AY35*$BB35</f>
        <v>0</v>
      </c>
      <c r="CC35" s="166">
        <f aca="true" t="shared" si="60" ref="CC35:CC44">AZ35*$BB35</f>
        <v>0</v>
      </c>
      <c r="CD35" s="166">
        <f aca="true" t="shared" si="61" ref="CD35:CD44">BA35*$BB35</f>
        <v>0</v>
      </c>
      <c r="DA35" s="2" t="s">
        <v>107</v>
      </c>
    </row>
    <row r="36" spans="1:103" ht="12.75">
      <c r="A36" s="1" t="s">
        <v>46</v>
      </c>
      <c r="B36" s="1" t="s">
        <v>46</v>
      </c>
      <c r="C36" s="1" t="s">
        <v>46</v>
      </c>
      <c r="D36" s="92" t="s">
        <v>46</v>
      </c>
      <c r="E36" s="92" t="s">
        <v>46</v>
      </c>
      <c r="F36" s="92" t="s">
        <v>46</v>
      </c>
      <c r="G36" s="92" t="s">
        <v>46</v>
      </c>
      <c r="H36" s="92"/>
      <c r="I36" s="92"/>
      <c r="J36" s="92"/>
      <c r="K36" s="92"/>
      <c r="L36" s="92"/>
      <c r="M36" s="92"/>
      <c r="N36" s="92"/>
      <c r="O36" s="92"/>
      <c r="P36" s="92" t="s">
        <v>46</v>
      </c>
      <c r="Q36" s="92"/>
      <c r="R36" s="92"/>
      <c r="S36" s="93"/>
      <c r="U36" s="1" t="s">
        <v>234</v>
      </c>
      <c r="V36" s="41"/>
      <c r="W36" s="1" t="s">
        <v>235</v>
      </c>
      <c r="X36" s="146">
        <v>0</v>
      </c>
      <c r="Y36" s="146">
        <v>-5200</v>
      </c>
      <c r="Z36" s="146">
        <v>-5800</v>
      </c>
      <c r="AA36" s="146">
        <v>-6400</v>
      </c>
      <c r="AB36" s="146">
        <v>-7200</v>
      </c>
      <c r="AC36" s="146">
        <v>-7800</v>
      </c>
      <c r="AD36" s="146">
        <v>-8300</v>
      </c>
      <c r="AE36" s="146">
        <v>-8900</v>
      </c>
      <c r="AF36" s="146">
        <v>-9500</v>
      </c>
      <c r="AG36" s="146">
        <v>-10300</v>
      </c>
      <c r="AH36" s="61">
        <v>-24600</v>
      </c>
      <c r="AI36" s="61">
        <v>-69400</v>
      </c>
      <c r="AJ36" s="62">
        <v>1</v>
      </c>
      <c r="AK36" s="61">
        <v>43</v>
      </c>
      <c r="AM36" s="1" t="s">
        <v>424</v>
      </c>
      <c r="AN36" s="41" t="s">
        <v>171</v>
      </c>
      <c r="AO36" s="1" t="s">
        <v>275</v>
      </c>
      <c r="AP36" s="149">
        <v>7.8</v>
      </c>
      <c r="AQ36" s="149">
        <v>39.8</v>
      </c>
      <c r="AR36" s="149">
        <v>66.1</v>
      </c>
      <c r="AS36" s="149">
        <v>68.4</v>
      </c>
      <c r="AT36" s="149">
        <v>70.9</v>
      </c>
      <c r="AU36" s="149">
        <v>72.8</v>
      </c>
      <c r="AV36" s="149">
        <v>74.1</v>
      </c>
      <c r="AW36" s="149">
        <v>76.2</v>
      </c>
      <c r="AX36" s="149">
        <v>76.2</v>
      </c>
      <c r="AY36" s="149">
        <v>78</v>
      </c>
      <c r="AZ36" s="165">
        <v>253</v>
      </c>
      <c r="BA36" s="170">
        <v>629.3</v>
      </c>
      <c r="BB36" s="62">
        <v>0</v>
      </c>
      <c r="BC36" s="61">
        <v>148</v>
      </c>
      <c r="BE36" s="63">
        <f t="shared" si="38"/>
        <v>0</v>
      </c>
      <c r="BF36" s="63">
        <f t="shared" si="39"/>
        <v>-5200</v>
      </c>
      <c r="BG36" s="63">
        <f t="shared" si="40"/>
        <v>-5800</v>
      </c>
      <c r="BH36" s="63">
        <f t="shared" si="41"/>
        <v>-6400</v>
      </c>
      <c r="BI36" s="63">
        <f t="shared" si="42"/>
        <v>-7200</v>
      </c>
      <c r="BJ36" s="63">
        <f t="shared" si="43"/>
        <v>-7800</v>
      </c>
      <c r="BK36" s="63">
        <f t="shared" si="44"/>
        <v>-8300</v>
      </c>
      <c r="BL36" s="63">
        <f t="shared" si="45"/>
        <v>-8900</v>
      </c>
      <c r="BM36" s="63">
        <f t="shared" si="46"/>
        <v>-9500</v>
      </c>
      <c r="BN36" s="63">
        <f t="shared" si="47"/>
        <v>-10300</v>
      </c>
      <c r="BO36" s="63">
        <f t="shared" si="48"/>
        <v>-24600</v>
      </c>
      <c r="BP36" s="63">
        <f t="shared" si="14"/>
        <v>-69400</v>
      </c>
      <c r="BS36" s="166">
        <f t="shared" si="50"/>
        <v>0</v>
      </c>
      <c r="BT36" s="166">
        <f t="shared" si="51"/>
        <v>0</v>
      </c>
      <c r="BU36" s="166">
        <f t="shared" si="52"/>
        <v>0</v>
      </c>
      <c r="BV36" s="166">
        <f t="shared" si="53"/>
        <v>0</v>
      </c>
      <c r="BW36" s="166">
        <f t="shared" si="54"/>
        <v>0</v>
      </c>
      <c r="BX36" s="166">
        <f t="shared" si="55"/>
        <v>0</v>
      </c>
      <c r="BY36" s="166">
        <f t="shared" si="56"/>
        <v>0</v>
      </c>
      <c r="BZ36" s="166">
        <f t="shared" si="57"/>
        <v>0</v>
      </c>
      <c r="CA36" s="166">
        <f t="shared" si="58"/>
        <v>0</v>
      </c>
      <c r="CB36" s="166">
        <f t="shared" si="59"/>
        <v>0</v>
      </c>
      <c r="CC36" s="166">
        <f t="shared" si="60"/>
        <v>0</v>
      </c>
      <c r="CD36" s="166">
        <f t="shared" si="61"/>
        <v>0</v>
      </c>
      <c r="CY36" s="94" t="s">
        <v>109</v>
      </c>
    </row>
    <row r="37" spans="1:104" ht="12.75">
      <c r="A37" s="6" t="s">
        <v>122</v>
      </c>
      <c r="B37" s="94"/>
      <c r="C37" s="94"/>
      <c r="D37" s="201">
        <v>1087</v>
      </c>
      <c r="E37" s="201">
        <v>642</v>
      </c>
      <c r="F37" s="201">
        <v>560</v>
      </c>
      <c r="G37" s="201">
        <v>378</v>
      </c>
      <c r="H37" s="201">
        <v>432</v>
      </c>
      <c r="I37" s="201">
        <v>482</v>
      </c>
      <c r="J37" s="201">
        <v>542</v>
      </c>
      <c r="K37" s="201">
        <v>648</v>
      </c>
      <c r="L37" s="201">
        <v>733</v>
      </c>
      <c r="M37" s="201">
        <v>782</v>
      </c>
      <c r="N37" s="201"/>
      <c r="O37" s="201">
        <v>3099</v>
      </c>
      <c r="P37" s="201">
        <v>6286</v>
      </c>
      <c r="Q37" s="95"/>
      <c r="R37" s="95"/>
      <c r="S37" s="96"/>
      <c r="U37" s="1" t="s">
        <v>236</v>
      </c>
      <c r="V37" s="41"/>
      <c r="W37" s="1" t="s">
        <v>237</v>
      </c>
      <c r="X37" s="148">
        <v>0</v>
      </c>
      <c r="Y37" s="148">
        <v>0</v>
      </c>
      <c r="Z37" s="148">
        <v>-3200</v>
      </c>
      <c r="AA37" s="148">
        <v>-6100</v>
      </c>
      <c r="AB37" s="148">
        <v>-8900</v>
      </c>
      <c r="AC37" s="148">
        <v>-12300</v>
      </c>
      <c r="AD37" s="148">
        <v>-15700</v>
      </c>
      <c r="AE37" s="148">
        <v>-20800</v>
      </c>
      <c r="AF37" s="148">
        <v>-26000</v>
      </c>
      <c r="AG37" s="148">
        <v>-31800</v>
      </c>
      <c r="AH37" s="61">
        <v>-18200</v>
      </c>
      <c r="AI37" s="61">
        <v>-124800</v>
      </c>
      <c r="AJ37" s="62">
        <v>0</v>
      </c>
      <c r="AK37" s="61">
        <v>45</v>
      </c>
      <c r="AM37" s="1" t="s">
        <v>276</v>
      </c>
      <c r="AN37" s="41"/>
      <c r="AO37" s="1" t="s">
        <v>277</v>
      </c>
      <c r="AP37" s="149">
        <v>3.7</v>
      </c>
      <c r="AQ37" s="149">
        <v>18.7</v>
      </c>
      <c r="AR37" s="149">
        <v>20</v>
      </c>
      <c r="AS37" s="149">
        <v>21.3</v>
      </c>
      <c r="AT37" s="149">
        <v>22.5</v>
      </c>
      <c r="AU37" s="149">
        <v>23.8</v>
      </c>
      <c r="AV37" s="149">
        <v>25.1</v>
      </c>
      <c r="AW37" s="149">
        <v>26.5</v>
      </c>
      <c r="AX37" s="149">
        <v>28</v>
      </c>
      <c r="AY37" s="149">
        <v>29.4</v>
      </c>
      <c r="AZ37" s="170">
        <v>86.2</v>
      </c>
      <c r="BA37" s="170">
        <v>219</v>
      </c>
      <c r="BB37" s="62">
        <v>0</v>
      </c>
      <c r="BC37" s="12">
        <v>150</v>
      </c>
      <c r="BE37" s="63">
        <f t="shared" si="38"/>
        <v>0</v>
      </c>
      <c r="BF37" s="63">
        <f t="shared" si="39"/>
        <v>0</v>
      </c>
      <c r="BG37" s="63">
        <f t="shared" si="40"/>
        <v>0</v>
      </c>
      <c r="BH37" s="63">
        <f t="shared" si="41"/>
        <v>0</v>
      </c>
      <c r="BI37" s="63">
        <f t="shared" si="42"/>
        <v>0</v>
      </c>
      <c r="BJ37" s="63">
        <f t="shared" si="43"/>
        <v>0</v>
      </c>
      <c r="BK37" s="63">
        <f t="shared" si="44"/>
        <v>0</v>
      </c>
      <c r="BL37" s="63">
        <f t="shared" si="45"/>
        <v>0</v>
      </c>
      <c r="BM37" s="63">
        <f t="shared" si="46"/>
        <v>0</v>
      </c>
      <c r="BN37" s="63">
        <f t="shared" si="47"/>
        <v>0</v>
      </c>
      <c r="BO37" s="63">
        <f t="shared" si="48"/>
        <v>0</v>
      </c>
      <c r="BP37" s="63">
        <f t="shared" si="14"/>
        <v>0</v>
      </c>
      <c r="BS37" s="166">
        <f t="shared" si="50"/>
        <v>0</v>
      </c>
      <c r="BT37" s="166">
        <f t="shared" si="51"/>
        <v>0</v>
      </c>
      <c r="BU37" s="166">
        <f t="shared" si="52"/>
        <v>0</v>
      </c>
      <c r="BV37" s="166">
        <f t="shared" si="53"/>
        <v>0</v>
      </c>
      <c r="BW37" s="166">
        <f t="shared" si="54"/>
        <v>0</v>
      </c>
      <c r="BX37" s="166">
        <f t="shared" si="55"/>
        <v>0</v>
      </c>
      <c r="BY37" s="166">
        <f t="shared" si="56"/>
        <v>0</v>
      </c>
      <c r="BZ37" s="166">
        <f t="shared" si="57"/>
        <v>0</v>
      </c>
      <c r="CA37" s="166">
        <f t="shared" si="58"/>
        <v>0</v>
      </c>
      <c r="CB37" s="166">
        <f t="shared" si="59"/>
        <v>0</v>
      </c>
      <c r="CC37" s="166">
        <f t="shared" si="60"/>
        <v>0</v>
      </c>
      <c r="CD37" s="166">
        <f t="shared" si="61"/>
        <v>0</v>
      </c>
      <c r="CZ37" s="2" t="s">
        <v>97</v>
      </c>
    </row>
    <row r="38" spans="1:104" ht="12.75">
      <c r="A38" s="6" t="s">
        <v>199</v>
      </c>
      <c r="B38" s="94"/>
      <c r="C38" s="94"/>
      <c r="D38" s="41">
        <f>SUM(D84-D33-D80)</f>
        <v>1053.1746592629984</v>
      </c>
      <c r="E38" s="41">
        <f aca="true" t="shared" si="62" ref="E38:P38">SUM(E84-E33-E80)</f>
        <v>627.7377710539587</v>
      </c>
      <c r="F38" s="41">
        <f t="shared" si="62"/>
        <v>532.539200809307</v>
      </c>
      <c r="G38" s="41">
        <f t="shared" si="62"/>
        <v>331.34956874682905</v>
      </c>
      <c r="H38" s="41">
        <f t="shared" si="62"/>
        <v>362.42260692464356</v>
      </c>
      <c r="I38" s="41">
        <f t="shared" si="62"/>
        <v>384.6601941747573</v>
      </c>
      <c r="J38" s="41">
        <f t="shared" si="62"/>
        <v>415.55225409836066</v>
      </c>
      <c r="K38" s="41">
        <f t="shared" si="62"/>
        <v>492.1241025641026</v>
      </c>
      <c r="L38" s="41">
        <f t="shared" si="62"/>
        <v>544.6502564102564</v>
      </c>
      <c r="M38" s="41">
        <f t="shared" si="62"/>
        <v>563.2297435897435</v>
      </c>
      <c r="N38" s="41"/>
      <c r="O38" s="41">
        <f t="shared" si="62"/>
        <v>2124.662000972494</v>
      </c>
      <c r="P38" s="41">
        <f t="shared" si="62"/>
        <v>5294.552357634957</v>
      </c>
      <c r="Q38" s="95"/>
      <c r="R38" s="95"/>
      <c r="S38" s="96"/>
      <c r="T38" s="1" t="s">
        <v>46</v>
      </c>
      <c r="U38" s="1" t="s">
        <v>238</v>
      </c>
      <c r="V38" s="41" t="s">
        <v>46</v>
      </c>
      <c r="W38" s="1" t="s">
        <v>239</v>
      </c>
      <c r="X38" s="146">
        <v>0</v>
      </c>
      <c r="Y38" s="146">
        <v>-1500</v>
      </c>
      <c r="Z38" s="146">
        <v>-2100</v>
      </c>
      <c r="AA38" s="146">
        <v>-2200</v>
      </c>
      <c r="AB38" s="146">
        <v>-2300</v>
      </c>
      <c r="AC38" s="146">
        <v>-2400</v>
      </c>
      <c r="AD38" s="146">
        <v>-2500</v>
      </c>
      <c r="AE38" s="146">
        <v>-2600</v>
      </c>
      <c r="AF38" s="146">
        <v>-2800</v>
      </c>
      <c r="AG38" s="146">
        <v>-2900</v>
      </c>
      <c r="AH38" s="61">
        <v>-8100</v>
      </c>
      <c r="AI38" s="61">
        <v>-21300</v>
      </c>
      <c r="AJ38" s="62">
        <v>0</v>
      </c>
      <c r="AK38" s="61">
        <v>47</v>
      </c>
      <c r="AM38" s="1" t="s">
        <v>278</v>
      </c>
      <c r="AN38" s="41"/>
      <c r="AO38" s="1" t="s">
        <v>433</v>
      </c>
      <c r="AP38" s="149">
        <v>23.4</v>
      </c>
      <c r="AQ38" s="149">
        <v>77.6</v>
      </c>
      <c r="AR38" s="149">
        <v>112</v>
      </c>
      <c r="AS38" s="149">
        <v>119.6</v>
      </c>
      <c r="AT38" s="149">
        <v>127.5</v>
      </c>
      <c r="AU38" s="149">
        <v>134.7</v>
      </c>
      <c r="AV38" s="149">
        <v>140.6</v>
      </c>
      <c r="AW38" s="149">
        <v>145.3</v>
      </c>
      <c r="AX38" s="149">
        <v>148.7</v>
      </c>
      <c r="AY38" s="149">
        <v>151.5</v>
      </c>
      <c r="AZ38" s="165">
        <v>460.1</v>
      </c>
      <c r="BA38" s="165">
        <v>1180.8</v>
      </c>
      <c r="BB38" s="97">
        <v>0</v>
      </c>
      <c r="BC38" s="11">
        <v>151</v>
      </c>
      <c r="BE38" s="63">
        <f t="shared" si="38"/>
        <v>0</v>
      </c>
      <c r="BF38" s="63">
        <f t="shared" si="39"/>
        <v>0</v>
      </c>
      <c r="BG38" s="63">
        <f t="shared" si="40"/>
        <v>0</v>
      </c>
      <c r="BH38" s="63">
        <f t="shared" si="41"/>
        <v>0</v>
      </c>
      <c r="BI38" s="63">
        <f t="shared" si="42"/>
        <v>0</v>
      </c>
      <c r="BJ38" s="63">
        <f t="shared" si="43"/>
        <v>0</v>
      </c>
      <c r="BK38" s="63">
        <f t="shared" si="44"/>
        <v>0</v>
      </c>
      <c r="BL38" s="63">
        <f t="shared" si="45"/>
        <v>0</v>
      </c>
      <c r="BM38" s="63">
        <f t="shared" si="46"/>
        <v>0</v>
      </c>
      <c r="BN38" s="63">
        <f t="shared" si="47"/>
        <v>0</v>
      </c>
      <c r="BO38" s="63">
        <f t="shared" si="48"/>
        <v>0</v>
      </c>
      <c r="BP38" s="63">
        <f t="shared" si="14"/>
        <v>0</v>
      </c>
      <c r="BS38" s="166">
        <f t="shared" si="50"/>
        <v>0</v>
      </c>
      <c r="BT38" s="166">
        <f t="shared" si="51"/>
        <v>0</v>
      </c>
      <c r="BU38" s="166">
        <f t="shared" si="52"/>
        <v>0</v>
      </c>
      <c r="BV38" s="166">
        <f t="shared" si="53"/>
        <v>0</v>
      </c>
      <c r="BW38" s="166">
        <f t="shared" si="54"/>
        <v>0</v>
      </c>
      <c r="BX38" s="166">
        <f t="shared" si="55"/>
        <v>0</v>
      </c>
      <c r="BY38" s="166">
        <f t="shared" si="56"/>
        <v>0</v>
      </c>
      <c r="BZ38" s="166">
        <f t="shared" si="57"/>
        <v>0</v>
      </c>
      <c r="CA38" s="166">
        <f t="shared" si="58"/>
        <v>0</v>
      </c>
      <c r="CB38" s="166">
        <f t="shared" si="59"/>
        <v>0</v>
      </c>
      <c r="CC38" s="166">
        <f t="shared" si="60"/>
        <v>0</v>
      </c>
      <c r="CD38" s="166">
        <f t="shared" si="61"/>
        <v>0</v>
      </c>
      <c r="CZ38" s="2" t="s">
        <v>58</v>
      </c>
    </row>
    <row r="39" spans="1:104" ht="12.75">
      <c r="A39" s="6" t="s">
        <v>18</v>
      </c>
      <c r="B39" s="94"/>
      <c r="C39" s="94"/>
      <c r="D39" s="61">
        <f>SUM(D37-D38)</f>
        <v>33.825340737001625</v>
      </c>
      <c r="E39" s="61">
        <f aca="true" t="shared" si="63" ref="E39:P39">SUM(E37-E38)</f>
        <v>14.262228946041319</v>
      </c>
      <c r="F39" s="61">
        <f t="shared" si="63"/>
        <v>27.460799190693024</v>
      </c>
      <c r="G39" s="61">
        <f t="shared" si="63"/>
        <v>46.65043125317095</v>
      </c>
      <c r="H39" s="61">
        <f t="shared" si="63"/>
        <v>69.57739307535644</v>
      </c>
      <c r="I39" s="61">
        <f t="shared" si="63"/>
        <v>97.3398058252427</v>
      </c>
      <c r="J39" s="61">
        <f t="shared" si="63"/>
        <v>126.44774590163934</v>
      </c>
      <c r="K39" s="61">
        <f t="shared" si="63"/>
        <v>155.8758974358974</v>
      </c>
      <c r="L39" s="61">
        <f t="shared" si="63"/>
        <v>188.34974358974364</v>
      </c>
      <c r="M39" s="61">
        <f t="shared" si="63"/>
        <v>218.77025641025648</v>
      </c>
      <c r="N39" s="61"/>
      <c r="O39" s="61">
        <f t="shared" si="63"/>
        <v>974.3379990275062</v>
      </c>
      <c r="P39" s="61">
        <f t="shared" si="63"/>
        <v>991.4476423650431</v>
      </c>
      <c r="Q39" s="95"/>
      <c r="R39" s="95"/>
      <c r="S39" s="96"/>
      <c r="U39" s="1" t="s">
        <v>240</v>
      </c>
      <c r="V39" s="41"/>
      <c r="W39" s="1" t="s">
        <v>241</v>
      </c>
      <c r="X39" s="146">
        <v>0</v>
      </c>
      <c r="Y39" s="146">
        <v>-2600</v>
      </c>
      <c r="Z39" s="146">
        <v>-3600</v>
      </c>
      <c r="AA39" s="146">
        <v>-3800</v>
      </c>
      <c r="AB39" s="146">
        <v>-4100</v>
      </c>
      <c r="AC39" s="146">
        <v>-4400</v>
      </c>
      <c r="AD39" s="146">
        <v>-4700</v>
      </c>
      <c r="AE39" s="146">
        <v>-5200</v>
      </c>
      <c r="AF39" s="146">
        <v>-5700</v>
      </c>
      <c r="AG39" s="146">
        <v>-6100</v>
      </c>
      <c r="AH39" s="61">
        <v>-14000</v>
      </c>
      <c r="AI39" s="61">
        <v>-40100</v>
      </c>
      <c r="AJ39" s="62">
        <v>0</v>
      </c>
      <c r="AK39" s="61">
        <v>48</v>
      </c>
      <c r="AM39" s="1" t="s">
        <v>434</v>
      </c>
      <c r="AN39" s="41"/>
      <c r="AO39" s="1" t="s">
        <v>435</v>
      </c>
      <c r="AP39" s="149">
        <v>13</v>
      </c>
      <c r="AQ39" s="149">
        <v>28.9</v>
      </c>
      <c r="AR39" s="149">
        <v>29.8</v>
      </c>
      <c r="AS39" s="149">
        <v>31.5</v>
      </c>
      <c r="AT39" s="149">
        <v>32.6</v>
      </c>
      <c r="AU39" s="149">
        <v>33.8</v>
      </c>
      <c r="AV39" s="149">
        <v>35</v>
      </c>
      <c r="AW39" s="149">
        <v>36</v>
      </c>
      <c r="AX39" s="149">
        <v>37.2</v>
      </c>
      <c r="AY39" s="149">
        <v>38</v>
      </c>
      <c r="AZ39" s="165">
        <v>135.8</v>
      </c>
      <c r="BA39" s="165">
        <v>315.9</v>
      </c>
      <c r="BB39" s="62">
        <v>0</v>
      </c>
      <c r="BC39" s="61">
        <v>153</v>
      </c>
      <c r="BE39" s="63">
        <f t="shared" si="38"/>
        <v>0</v>
      </c>
      <c r="BF39" s="63">
        <f t="shared" si="39"/>
        <v>0</v>
      </c>
      <c r="BG39" s="63">
        <f t="shared" si="40"/>
        <v>0</v>
      </c>
      <c r="BH39" s="63">
        <f t="shared" si="41"/>
        <v>0</v>
      </c>
      <c r="BI39" s="63">
        <f t="shared" si="42"/>
        <v>0</v>
      </c>
      <c r="BJ39" s="63">
        <f t="shared" si="43"/>
        <v>0</v>
      </c>
      <c r="BK39" s="63">
        <f t="shared" si="44"/>
        <v>0</v>
      </c>
      <c r="BL39" s="63">
        <f t="shared" si="45"/>
        <v>0</v>
      </c>
      <c r="BM39" s="63">
        <f t="shared" si="46"/>
        <v>0</v>
      </c>
      <c r="BN39" s="63">
        <f t="shared" si="47"/>
        <v>0</v>
      </c>
      <c r="BO39" s="63">
        <f t="shared" si="48"/>
        <v>0</v>
      </c>
      <c r="BP39" s="63">
        <f t="shared" si="14"/>
        <v>0</v>
      </c>
      <c r="BS39" s="166">
        <f t="shared" si="50"/>
        <v>0</v>
      </c>
      <c r="BT39" s="166">
        <f t="shared" si="51"/>
        <v>0</v>
      </c>
      <c r="BU39" s="166">
        <f t="shared" si="52"/>
        <v>0</v>
      </c>
      <c r="BV39" s="166">
        <f t="shared" si="53"/>
        <v>0</v>
      </c>
      <c r="BW39" s="166">
        <f t="shared" si="54"/>
        <v>0</v>
      </c>
      <c r="BX39" s="166">
        <f t="shared" si="55"/>
        <v>0</v>
      </c>
      <c r="BY39" s="166">
        <f t="shared" si="56"/>
        <v>0</v>
      </c>
      <c r="BZ39" s="166">
        <f t="shared" si="57"/>
        <v>0</v>
      </c>
      <c r="CA39" s="166">
        <f t="shared" si="58"/>
        <v>0</v>
      </c>
      <c r="CB39" s="166">
        <f t="shared" si="59"/>
        <v>0</v>
      </c>
      <c r="CC39" s="166">
        <f t="shared" si="60"/>
        <v>0</v>
      </c>
      <c r="CD39" s="166">
        <f t="shared" si="61"/>
        <v>0</v>
      </c>
      <c r="CZ39" s="2" t="s">
        <v>26</v>
      </c>
    </row>
    <row r="40" spans="5:104" ht="12.75" thickBot="1">
      <c r="E40" s="92" t="s">
        <v>46</v>
      </c>
      <c r="F40" s="92" t="s">
        <v>46</v>
      </c>
      <c r="G40" s="92" t="s">
        <v>46</v>
      </c>
      <c r="H40" s="92"/>
      <c r="I40" s="92"/>
      <c r="J40" s="92"/>
      <c r="K40" s="92"/>
      <c r="L40" s="92"/>
      <c r="M40" s="92"/>
      <c r="N40" s="92"/>
      <c r="O40" s="92"/>
      <c r="P40" s="92" t="s">
        <v>46</v>
      </c>
      <c r="Q40" s="92"/>
      <c r="R40" s="92"/>
      <c r="S40" s="93"/>
      <c r="T40" s="1" t="s">
        <v>46</v>
      </c>
      <c r="U40" s="1" t="s">
        <v>242</v>
      </c>
      <c r="V40" s="41" t="s">
        <v>46</v>
      </c>
      <c r="W40" s="1" t="s">
        <v>243</v>
      </c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2"/>
      <c r="AK40" s="61">
        <v>49</v>
      </c>
      <c r="AM40" s="1" t="s">
        <v>436</v>
      </c>
      <c r="AN40" s="41" t="s">
        <v>46</v>
      </c>
      <c r="AO40" s="1" t="s">
        <v>437</v>
      </c>
      <c r="AP40" s="165">
        <v>12.5</v>
      </c>
      <c r="AQ40" s="165">
        <v>25.3</v>
      </c>
      <c r="AR40" s="165">
        <v>25.8</v>
      </c>
      <c r="AS40" s="165">
        <v>26.3</v>
      </c>
      <c r="AT40" s="165">
        <v>26.9</v>
      </c>
      <c r="AU40" s="165">
        <v>27.4</v>
      </c>
      <c r="AV40" s="165">
        <v>28</v>
      </c>
      <c r="AW40" s="165">
        <v>28.5</v>
      </c>
      <c r="AX40" s="165">
        <v>29.1</v>
      </c>
      <c r="AY40" s="165">
        <v>29.7</v>
      </c>
      <c r="AZ40" s="165">
        <v>116.8</v>
      </c>
      <c r="BA40" s="165">
        <v>259.5</v>
      </c>
      <c r="BB40" s="62">
        <v>0</v>
      </c>
      <c r="BC40" s="61">
        <v>155</v>
      </c>
      <c r="BE40" s="63">
        <v>0</v>
      </c>
      <c r="BF40" s="63">
        <v>0</v>
      </c>
      <c r="BG40" s="63">
        <v>0</v>
      </c>
      <c r="BH40" s="63">
        <v>0</v>
      </c>
      <c r="BI40" s="63">
        <v>0</v>
      </c>
      <c r="BJ40" s="63">
        <v>0</v>
      </c>
      <c r="BK40" s="63">
        <v>0</v>
      </c>
      <c r="BL40" s="63">
        <v>0</v>
      </c>
      <c r="BM40" s="63">
        <v>0</v>
      </c>
      <c r="BN40" s="63">
        <v>0</v>
      </c>
      <c r="BO40" s="63">
        <v>0</v>
      </c>
      <c r="BP40" s="63">
        <v>0</v>
      </c>
      <c r="BS40" s="166">
        <f t="shared" si="50"/>
        <v>0</v>
      </c>
      <c r="BT40" s="166">
        <f t="shared" si="51"/>
        <v>0</v>
      </c>
      <c r="BU40" s="166">
        <f t="shared" si="52"/>
        <v>0</v>
      </c>
      <c r="BV40" s="166">
        <f t="shared" si="53"/>
        <v>0</v>
      </c>
      <c r="BW40" s="166">
        <f t="shared" si="54"/>
        <v>0</v>
      </c>
      <c r="BX40" s="166">
        <f t="shared" si="55"/>
        <v>0</v>
      </c>
      <c r="BY40" s="166">
        <f t="shared" si="56"/>
        <v>0</v>
      </c>
      <c r="BZ40" s="166">
        <f t="shared" si="57"/>
        <v>0</v>
      </c>
      <c r="CA40" s="166">
        <f t="shared" si="58"/>
        <v>0</v>
      </c>
      <c r="CB40" s="166">
        <f t="shared" si="59"/>
        <v>0</v>
      </c>
      <c r="CC40" s="166">
        <f t="shared" si="60"/>
        <v>0</v>
      </c>
      <c r="CD40" s="166">
        <f t="shared" si="61"/>
        <v>0</v>
      </c>
      <c r="CZ40" s="2" t="s">
        <v>121</v>
      </c>
    </row>
    <row r="41" spans="1:104" ht="13.5" thickBot="1">
      <c r="A41" s="7" t="s">
        <v>323</v>
      </c>
      <c r="B41" s="98"/>
      <c r="C41" s="98"/>
      <c r="D41" s="8"/>
      <c r="E41" s="99">
        <f>SUM(D39:M39)</f>
        <v>978.5596423650429</v>
      </c>
      <c r="F41" s="92" t="s">
        <v>46</v>
      </c>
      <c r="G41" s="92" t="s">
        <v>46</v>
      </c>
      <c r="H41" s="92"/>
      <c r="I41" s="92"/>
      <c r="J41" s="92"/>
      <c r="K41" s="92"/>
      <c r="L41" s="92"/>
      <c r="M41" s="92"/>
      <c r="N41" s="92"/>
      <c r="O41" s="92"/>
      <c r="P41" s="92" t="s">
        <v>46</v>
      </c>
      <c r="Q41" s="92"/>
      <c r="R41" s="92"/>
      <c r="S41" s="93"/>
      <c r="U41" s="1" t="s">
        <v>242</v>
      </c>
      <c r="V41" s="41" t="s">
        <v>244</v>
      </c>
      <c r="W41" s="1" t="s">
        <v>245</v>
      </c>
      <c r="X41" s="146">
        <v>0</v>
      </c>
      <c r="Y41" s="146">
        <v>-2700</v>
      </c>
      <c r="Z41" s="146">
        <v>-3600</v>
      </c>
      <c r="AA41" s="146">
        <v>-3300</v>
      </c>
      <c r="AB41" s="146">
        <v>-3200</v>
      </c>
      <c r="AC41" s="146">
        <v>-3400</v>
      </c>
      <c r="AD41" s="146">
        <v>-3800</v>
      </c>
      <c r="AE41" s="149">
        <v>-4000</v>
      </c>
      <c r="AF41" s="146">
        <v>-4100</v>
      </c>
      <c r="AG41" s="146">
        <v>-4100</v>
      </c>
      <c r="AH41" s="61">
        <v>-12800</v>
      </c>
      <c r="AI41" s="61">
        <v>-32200</v>
      </c>
      <c r="AJ41" s="62">
        <v>0</v>
      </c>
      <c r="AK41" s="61">
        <v>49</v>
      </c>
      <c r="AM41" s="1" t="s">
        <v>438</v>
      </c>
      <c r="AN41" s="41"/>
      <c r="AO41" s="1" t="s">
        <v>284</v>
      </c>
      <c r="AP41" s="149">
        <v>2.2</v>
      </c>
      <c r="AQ41" s="149">
        <v>2.2</v>
      </c>
      <c r="AR41" s="149">
        <v>1.9</v>
      </c>
      <c r="AS41" s="149">
        <v>1.7</v>
      </c>
      <c r="AT41" s="149">
        <v>1.7</v>
      </c>
      <c r="AU41" s="149">
        <v>2.2</v>
      </c>
      <c r="AV41" s="149">
        <v>2.5</v>
      </c>
      <c r="AW41" s="149">
        <v>2.4</v>
      </c>
      <c r="AX41" s="149">
        <v>2.3</v>
      </c>
      <c r="AY41" s="149">
        <v>2.3</v>
      </c>
      <c r="AZ41" s="170">
        <v>9.7</v>
      </c>
      <c r="BA41" s="170">
        <v>21.4</v>
      </c>
      <c r="BB41" s="62">
        <v>0</v>
      </c>
      <c r="BC41" s="12">
        <v>157</v>
      </c>
      <c r="BE41" s="63">
        <f t="shared" si="38"/>
        <v>0</v>
      </c>
      <c r="BF41" s="63">
        <f t="shared" si="39"/>
        <v>0</v>
      </c>
      <c r="BG41" s="63">
        <f t="shared" si="40"/>
        <v>0</v>
      </c>
      <c r="BH41" s="63">
        <f t="shared" si="41"/>
        <v>0</v>
      </c>
      <c r="BI41" s="63">
        <f t="shared" si="42"/>
        <v>0</v>
      </c>
      <c r="BJ41" s="63">
        <f t="shared" si="43"/>
        <v>0</v>
      </c>
      <c r="BK41" s="63">
        <f t="shared" si="44"/>
        <v>0</v>
      </c>
      <c r="BL41" s="63">
        <f t="shared" si="45"/>
        <v>0</v>
      </c>
      <c r="BM41" s="63">
        <f t="shared" si="46"/>
        <v>0</v>
      </c>
      <c r="BN41" s="63">
        <f t="shared" si="47"/>
        <v>0</v>
      </c>
      <c r="BO41" s="63">
        <f t="shared" si="48"/>
        <v>0</v>
      </c>
      <c r="BP41" s="63">
        <f t="shared" si="14"/>
        <v>0</v>
      </c>
      <c r="BS41" s="166">
        <f t="shared" si="50"/>
        <v>0</v>
      </c>
      <c r="BT41" s="166">
        <f t="shared" si="51"/>
        <v>0</v>
      </c>
      <c r="BU41" s="166">
        <f t="shared" si="52"/>
        <v>0</v>
      </c>
      <c r="BV41" s="166">
        <f t="shared" si="53"/>
        <v>0</v>
      </c>
      <c r="BW41" s="166">
        <f t="shared" si="54"/>
        <v>0</v>
      </c>
      <c r="BX41" s="166">
        <f t="shared" si="55"/>
        <v>0</v>
      </c>
      <c r="BY41" s="166">
        <f t="shared" si="56"/>
        <v>0</v>
      </c>
      <c r="BZ41" s="166">
        <f t="shared" si="57"/>
        <v>0</v>
      </c>
      <c r="CA41" s="166">
        <f t="shared" si="58"/>
        <v>0</v>
      </c>
      <c r="CB41" s="166">
        <f t="shared" si="59"/>
        <v>0</v>
      </c>
      <c r="CC41" s="166">
        <f t="shared" si="60"/>
        <v>0</v>
      </c>
      <c r="CD41" s="166">
        <f t="shared" si="61"/>
        <v>0</v>
      </c>
      <c r="CZ41" s="2" t="s">
        <v>198</v>
      </c>
    </row>
    <row r="42" spans="21:104" ht="12.75">
      <c r="U42" s="1" t="s">
        <v>242</v>
      </c>
      <c r="V42" s="41" t="s">
        <v>246</v>
      </c>
      <c r="W42" s="1" t="s">
        <v>247</v>
      </c>
      <c r="X42" s="146">
        <v>0</v>
      </c>
      <c r="Y42" s="146">
        <v>-3700</v>
      </c>
      <c r="Z42" s="146">
        <v>-5100</v>
      </c>
      <c r="AA42" s="146">
        <v>-5400</v>
      </c>
      <c r="AB42" s="146">
        <v>-5700</v>
      </c>
      <c r="AC42" s="149">
        <v>-6000</v>
      </c>
      <c r="AD42" s="146">
        <v>-6300</v>
      </c>
      <c r="AE42" s="146">
        <v>-6700</v>
      </c>
      <c r="AF42" s="146">
        <v>-7100</v>
      </c>
      <c r="AG42" s="146">
        <v>-7500</v>
      </c>
      <c r="AH42" s="61">
        <v>-19900</v>
      </c>
      <c r="AI42" s="61">
        <v>-53400</v>
      </c>
      <c r="AJ42" s="62">
        <v>0</v>
      </c>
      <c r="AK42" s="61">
        <v>49</v>
      </c>
      <c r="AM42" s="1" t="s">
        <v>285</v>
      </c>
      <c r="AN42" s="41"/>
      <c r="AO42" s="75" t="s">
        <v>286</v>
      </c>
      <c r="AP42" s="149">
        <v>16.1</v>
      </c>
      <c r="AQ42" s="149">
        <v>36.8</v>
      </c>
      <c r="AR42" s="149">
        <v>42.2</v>
      </c>
      <c r="AS42" s="149">
        <v>43.7</v>
      </c>
      <c r="AT42" s="149">
        <v>45.2</v>
      </c>
      <c r="AU42" s="149">
        <v>46.9</v>
      </c>
      <c r="AV42" s="149">
        <v>48.8</v>
      </c>
      <c r="AW42" s="149">
        <v>50.7</v>
      </c>
      <c r="AX42" s="149">
        <v>52.8</v>
      </c>
      <c r="AY42" s="149">
        <v>55</v>
      </c>
      <c r="AZ42" s="175">
        <v>184</v>
      </c>
      <c r="BA42" s="175">
        <v>438</v>
      </c>
      <c r="BB42" s="62">
        <v>0</v>
      </c>
      <c r="BC42" s="61">
        <v>159</v>
      </c>
      <c r="BE42" s="63">
        <f t="shared" si="38"/>
        <v>0</v>
      </c>
      <c r="BF42" s="63">
        <f t="shared" si="39"/>
        <v>0</v>
      </c>
      <c r="BG42" s="63">
        <f t="shared" si="40"/>
        <v>0</v>
      </c>
      <c r="BH42" s="63">
        <f t="shared" si="41"/>
        <v>0</v>
      </c>
      <c r="BI42" s="63">
        <f t="shared" si="42"/>
        <v>0</v>
      </c>
      <c r="BJ42" s="63">
        <f t="shared" si="43"/>
        <v>0</v>
      </c>
      <c r="BK42" s="63">
        <f t="shared" si="44"/>
        <v>0</v>
      </c>
      <c r="BL42" s="63">
        <f t="shared" si="45"/>
        <v>0</v>
      </c>
      <c r="BM42" s="63">
        <f t="shared" si="46"/>
        <v>0</v>
      </c>
      <c r="BN42" s="63">
        <f t="shared" si="47"/>
        <v>0</v>
      </c>
      <c r="BO42" s="63">
        <f t="shared" si="48"/>
        <v>0</v>
      </c>
      <c r="BP42" s="63">
        <f t="shared" si="14"/>
        <v>0</v>
      </c>
      <c r="BS42" s="166">
        <f t="shared" si="50"/>
        <v>0</v>
      </c>
      <c r="BT42" s="166">
        <f t="shared" si="51"/>
        <v>0</v>
      </c>
      <c r="BU42" s="166">
        <f t="shared" si="52"/>
        <v>0</v>
      </c>
      <c r="BV42" s="166">
        <f t="shared" si="53"/>
        <v>0</v>
      </c>
      <c r="BW42" s="166">
        <f t="shared" si="54"/>
        <v>0</v>
      </c>
      <c r="BX42" s="166">
        <f t="shared" si="55"/>
        <v>0</v>
      </c>
      <c r="BY42" s="166">
        <f t="shared" si="56"/>
        <v>0</v>
      </c>
      <c r="BZ42" s="166">
        <f t="shared" si="57"/>
        <v>0</v>
      </c>
      <c r="CA42" s="166">
        <f t="shared" si="58"/>
        <v>0</v>
      </c>
      <c r="CB42" s="166">
        <f t="shared" si="59"/>
        <v>0</v>
      </c>
      <c r="CC42" s="166">
        <f t="shared" si="60"/>
        <v>0</v>
      </c>
      <c r="CD42" s="166">
        <f t="shared" si="61"/>
        <v>0</v>
      </c>
      <c r="CZ42" s="2" t="s">
        <v>40</v>
      </c>
    </row>
    <row r="43" spans="21:104" ht="12.75">
      <c r="U43" s="1" t="s">
        <v>242</v>
      </c>
      <c r="V43" s="41" t="s">
        <v>248</v>
      </c>
      <c r="W43" s="1" t="s">
        <v>249</v>
      </c>
      <c r="X43" s="146">
        <v>0</v>
      </c>
      <c r="Y43" s="146">
        <v>-6900</v>
      </c>
      <c r="Z43" s="146">
        <v>-9400</v>
      </c>
      <c r="AA43" s="146">
        <v>-9300</v>
      </c>
      <c r="AB43" s="146">
        <v>-9700</v>
      </c>
      <c r="AC43" s="146">
        <v>-10100</v>
      </c>
      <c r="AD43" s="146">
        <v>-10900</v>
      </c>
      <c r="AE43" s="146">
        <v>-11600</v>
      </c>
      <c r="AF43" s="146">
        <v>-12100</v>
      </c>
      <c r="AG43" s="146">
        <v>-12600</v>
      </c>
      <c r="AH43" s="61">
        <v>-35200</v>
      </c>
      <c r="AI43" s="61">
        <v>-92500</v>
      </c>
      <c r="AJ43" s="62">
        <v>0</v>
      </c>
      <c r="AK43" s="61">
        <v>49</v>
      </c>
      <c r="AM43" s="1" t="s">
        <v>287</v>
      </c>
      <c r="AN43" s="41"/>
      <c r="AO43" s="5" t="s">
        <v>288</v>
      </c>
      <c r="AP43" s="149">
        <v>1.5</v>
      </c>
      <c r="AQ43" s="149">
        <v>2.6</v>
      </c>
      <c r="AR43" s="149">
        <v>3.1</v>
      </c>
      <c r="AS43" s="149">
        <v>3.9</v>
      </c>
      <c r="AT43" s="149">
        <v>4.7</v>
      </c>
      <c r="AU43" s="149">
        <v>5</v>
      </c>
      <c r="AV43" s="149">
        <v>5.6</v>
      </c>
      <c r="AW43" s="149">
        <v>6.1</v>
      </c>
      <c r="AX43" s="149">
        <v>6.3</v>
      </c>
      <c r="AY43" s="149">
        <v>7.1</v>
      </c>
      <c r="AZ43" s="176">
        <v>15.8</v>
      </c>
      <c r="BA43" s="176">
        <v>45.9</v>
      </c>
      <c r="BB43" s="62">
        <v>0</v>
      </c>
      <c r="BC43" s="61">
        <v>161</v>
      </c>
      <c r="BE43" s="63">
        <f t="shared" si="38"/>
        <v>0</v>
      </c>
      <c r="BF43" s="63">
        <f t="shared" si="39"/>
        <v>0</v>
      </c>
      <c r="BG43" s="63">
        <f t="shared" si="40"/>
        <v>0</v>
      </c>
      <c r="BH43" s="63">
        <f t="shared" si="41"/>
        <v>0</v>
      </c>
      <c r="BI43" s="63">
        <f t="shared" si="42"/>
        <v>0</v>
      </c>
      <c r="BJ43" s="63">
        <f t="shared" si="43"/>
        <v>0</v>
      </c>
      <c r="BK43" s="63">
        <f t="shared" si="44"/>
        <v>0</v>
      </c>
      <c r="BL43" s="63">
        <f t="shared" si="45"/>
        <v>0</v>
      </c>
      <c r="BM43" s="63">
        <f t="shared" si="46"/>
        <v>0</v>
      </c>
      <c r="BN43" s="63">
        <f t="shared" si="47"/>
        <v>0</v>
      </c>
      <c r="BO43" s="63">
        <f t="shared" si="48"/>
        <v>0</v>
      </c>
      <c r="BP43" s="63">
        <f t="shared" si="14"/>
        <v>0</v>
      </c>
      <c r="BS43" s="166">
        <f t="shared" si="50"/>
        <v>0</v>
      </c>
      <c r="BT43" s="166">
        <f t="shared" si="51"/>
        <v>0</v>
      </c>
      <c r="BU43" s="166">
        <f t="shared" si="52"/>
        <v>0</v>
      </c>
      <c r="BV43" s="166">
        <f t="shared" si="53"/>
        <v>0</v>
      </c>
      <c r="BW43" s="166">
        <f t="shared" si="54"/>
        <v>0</v>
      </c>
      <c r="BX43" s="166">
        <f t="shared" si="55"/>
        <v>0</v>
      </c>
      <c r="BY43" s="166">
        <f t="shared" si="56"/>
        <v>0</v>
      </c>
      <c r="BZ43" s="166">
        <f t="shared" si="57"/>
        <v>0</v>
      </c>
      <c r="CA43" s="166">
        <f t="shared" si="58"/>
        <v>0</v>
      </c>
      <c r="CB43" s="166">
        <f t="shared" si="59"/>
        <v>0</v>
      </c>
      <c r="CC43" s="166">
        <f t="shared" si="60"/>
        <v>0</v>
      </c>
      <c r="CD43" s="166">
        <f t="shared" si="61"/>
        <v>0</v>
      </c>
      <c r="CZ43" s="2" t="s">
        <v>322</v>
      </c>
    </row>
    <row r="44" spans="20:104" ht="13.5" thickBot="1">
      <c r="T44" s="1" t="s">
        <v>47</v>
      </c>
      <c r="U44" s="1" t="s">
        <v>250</v>
      </c>
      <c r="V44" s="41" t="s">
        <v>46</v>
      </c>
      <c r="W44" s="1" t="s">
        <v>251</v>
      </c>
      <c r="X44" s="146">
        <v>-3500</v>
      </c>
      <c r="Y44" s="146">
        <v>-8300</v>
      </c>
      <c r="Z44" s="146">
        <v>-13600</v>
      </c>
      <c r="AA44" s="146">
        <v>-19500</v>
      </c>
      <c r="AB44" s="146">
        <v>-26400</v>
      </c>
      <c r="AC44" s="146">
        <v>-29400</v>
      </c>
      <c r="AD44" s="146">
        <v>-31000</v>
      </c>
      <c r="AE44" s="146">
        <v>-33500</v>
      </c>
      <c r="AF44" s="146">
        <v>-36200</v>
      </c>
      <c r="AG44" s="146">
        <v>-39800</v>
      </c>
      <c r="AH44" s="61">
        <v>-73100</v>
      </c>
      <c r="AI44" s="61">
        <v>-241200</v>
      </c>
      <c r="AJ44" s="62">
        <v>0</v>
      </c>
      <c r="AK44" s="61">
        <v>51</v>
      </c>
      <c r="AM44" s="1" t="s">
        <v>289</v>
      </c>
      <c r="AN44" s="41"/>
      <c r="AO44" s="1" t="s">
        <v>290</v>
      </c>
      <c r="AP44" s="149">
        <v>0.4</v>
      </c>
      <c r="AQ44" s="149">
        <v>2.9</v>
      </c>
      <c r="AR44" s="149">
        <v>6</v>
      </c>
      <c r="AS44" s="149">
        <v>9</v>
      </c>
      <c r="AT44" s="149">
        <v>12.2</v>
      </c>
      <c r="AU44" s="149">
        <v>15.5</v>
      </c>
      <c r="AV44" s="149">
        <v>19</v>
      </c>
      <c r="AW44" s="149">
        <v>22.5</v>
      </c>
      <c r="AX44" s="149">
        <v>25.9</v>
      </c>
      <c r="AY44" s="149">
        <v>29.3</v>
      </c>
      <c r="AZ44" s="165">
        <v>30.5</v>
      </c>
      <c r="BA44" s="165">
        <v>142.7</v>
      </c>
      <c r="BB44" s="62">
        <v>0</v>
      </c>
      <c r="BC44" s="61">
        <v>163</v>
      </c>
      <c r="BE44" s="63">
        <f t="shared" si="38"/>
        <v>0</v>
      </c>
      <c r="BF44" s="63">
        <f t="shared" si="39"/>
        <v>0</v>
      </c>
      <c r="BG44" s="63">
        <f t="shared" si="40"/>
        <v>0</v>
      </c>
      <c r="BH44" s="63">
        <f t="shared" si="41"/>
        <v>0</v>
      </c>
      <c r="BI44" s="63">
        <f t="shared" si="42"/>
        <v>0</v>
      </c>
      <c r="BJ44" s="63">
        <f t="shared" si="43"/>
        <v>0</v>
      </c>
      <c r="BK44" s="63">
        <f t="shared" si="44"/>
        <v>0</v>
      </c>
      <c r="BL44" s="63">
        <f t="shared" si="45"/>
        <v>0</v>
      </c>
      <c r="BM44" s="63">
        <f t="shared" si="46"/>
        <v>0</v>
      </c>
      <c r="BN44" s="63">
        <f t="shared" si="47"/>
        <v>0</v>
      </c>
      <c r="BO44" s="63">
        <f t="shared" si="48"/>
        <v>0</v>
      </c>
      <c r="BP44" s="63">
        <f t="shared" si="14"/>
        <v>0</v>
      </c>
      <c r="BS44" s="166">
        <f t="shared" si="50"/>
        <v>0</v>
      </c>
      <c r="BT44" s="166">
        <f t="shared" si="51"/>
        <v>0</v>
      </c>
      <c r="BU44" s="166">
        <f t="shared" si="52"/>
        <v>0</v>
      </c>
      <c r="BV44" s="166">
        <f t="shared" si="53"/>
        <v>0</v>
      </c>
      <c r="BW44" s="166">
        <f t="shared" si="54"/>
        <v>0</v>
      </c>
      <c r="BX44" s="166">
        <f t="shared" si="55"/>
        <v>0</v>
      </c>
      <c r="BY44" s="166">
        <f t="shared" si="56"/>
        <v>0</v>
      </c>
      <c r="BZ44" s="166">
        <f t="shared" si="57"/>
        <v>0</v>
      </c>
      <c r="CA44" s="166">
        <f t="shared" si="58"/>
        <v>0</v>
      </c>
      <c r="CB44" s="166">
        <f t="shared" si="59"/>
        <v>0</v>
      </c>
      <c r="CC44" s="166">
        <f t="shared" si="60"/>
        <v>0</v>
      </c>
      <c r="CD44" s="166">
        <f t="shared" si="61"/>
        <v>0</v>
      </c>
      <c r="CZ44" s="2" t="s">
        <v>127</v>
      </c>
    </row>
    <row r="45" spans="1:104" ht="12.75">
      <c r="A45" s="100" t="s">
        <v>113</v>
      </c>
      <c r="B45" s="69"/>
      <c r="C45" s="138"/>
      <c r="D45" s="126">
        <v>2012</v>
      </c>
      <c r="E45" s="127">
        <v>2013</v>
      </c>
      <c r="F45" s="127">
        <v>2014</v>
      </c>
      <c r="G45" s="127">
        <v>2015</v>
      </c>
      <c r="H45" s="127">
        <v>2016</v>
      </c>
      <c r="I45" s="127">
        <v>2017</v>
      </c>
      <c r="J45" s="127">
        <v>2018</v>
      </c>
      <c r="K45" s="127">
        <v>2019</v>
      </c>
      <c r="L45" s="127">
        <v>2020</v>
      </c>
      <c r="M45" s="127">
        <v>2021</v>
      </c>
      <c r="N45" s="128"/>
      <c r="O45" s="143" t="s">
        <v>431</v>
      </c>
      <c r="P45" s="205" t="s">
        <v>432</v>
      </c>
      <c r="T45" s="1" t="s">
        <v>114</v>
      </c>
      <c r="U45" s="1" t="s">
        <v>399</v>
      </c>
      <c r="V45" s="41" t="s">
        <v>46</v>
      </c>
      <c r="W45" s="1" t="s">
        <v>400</v>
      </c>
      <c r="X45" s="146">
        <v>0</v>
      </c>
      <c r="Y45" s="146">
        <v>-1100</v>
      </c>
      <c r="Z45" s="146">
        <v>-2200</v>
      </c>
      <c r="AA45" s="146">
        <v>-3400</v>
      </c>
      <c r="AB45" s="146">
        <v>-4900</v>
      </c>
      <c r="AC45" s="146">
        <v>-6200</v>
      </c>
      <c r="AD45" s="146">
        <v>-6400</v>
      </c>
      <c r="AE45" s="149">
        <v>-7000</v>
      </c>
      <c r="AF45" s="146">
        <v>-7500</v>
      </c>
      <c r="AG45" s="149">
        <v>-8000</v>
      </c>
      <c r="AH45" s="61">
        <v>-11600</v>
      </c>
      <c r="AI45" s="61">
        <v>-47600</v>
      </c>
      <c r="AJ45" s="62">
        <v>1</v>
      </c>
      <c r="AK45" s="61">
        <v>52</v>
      </c>
      <c r="AM45" s="1" t="s">
        <v>446</v>
      </c>
      <c r="AN45" s="41"/>
      <c r="AO45" s="161" t="s">
        <v>425</v>
      </c>
      <c r="BB45" s="62">
        <v>0</v>
      </c>
      <c r="BC45" s="12">
        <v>165</v>
      </c>
      <c r="BE45" s="63">
        <f t="shared" si="38"/>
        <v>0</v>
      </c>
      <c r="BF45" s="63">
        <f t="shared" si="39"/>
        <v>-1100</v>
      </c>
      <c r="BG45" s="63">
        <f t="shared" si="40"/>
        <v>-2200</v>
      </c>
      <c r="BH45" s="63">
        <f t="shared" si="41"/>
        <v>-3400</v>
      </c>
      <c r="BI45" s="63">
        <f t="shared" si="42"/>
        <v>-4900</v>
      </c>
      <c r="BJ45" s="63">
        <f t="shared" si="43"/>
        <v>-6200</v>
      </c>
      <c r="BK45" s="63">
        <f t="shared" si="44"/>
        <v>-6400</v>
      </c>
      <c r="BL45" s="63">
        <f t="shared" si="45"/>
        <v>-7000</v>
      </c>
      <c r="BM45" s="63">
        <f t="shared" si="46"/>
        <v>-7500</v>
      </c>
      <c r="BN45" s="63">
        <f t="shared" si="47"/>
        <v>-8000</v>
      </c>
      <c r="BO45" s="63">
        <f t="shared" si="48"/>
        <v>-11600</v>
      </c>
      <c r="BP45" s="63">
        <f t="shared" si="14"/>
        <v>-47600</v>
      </c>
      <c r="BS45" s="166"/>
      <c r="BT45" s="166"/>
      <c r="BU45" s="166"/>
      <c r="BV45" s="166"/>
      <c r="BW45" s="166"/>
      <c r="BX45" s="166"/>
      <c r="BY45" s="166"/>
      <c r="BZ45" s="166"/>
      <c r="CA45" s="166"/>
      <c r="CB45" s="166"/>
      <c r="CC45" s="166"/>
      <c r="CD45" s="166"/>
      <c r="CZ45" s="2" t="s">
        <v>128</v>
      </c>
    </row>
    <row r="46" spans="1:103" ht="13.5" thickBot="1">
      <c r="A46" s="101"/>
      <c r="B46" s="102"/>
      <c r="C46" s="102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T46" s="1" t="s">
        <v>114</v>
      </c>
      <c r="U46" s="1" t="s">
        <v>401</v>
      </c>
      <c r="V46" s="41"/>
      <c r="W46" s="1" t="s">
        <v>402</v>
      </c>
      <c r="X46" s="146">
        <v>-3800</v>
      </c>
      <c r="Y46" s="146">
        <v>-4100</v>
      </c>
      <c r="Z46" s="146">
        <v>-4500</v>
      </c>
      <c r="AA46" s="149">
        <v>-5000</v>
      </c>
      <c r="AB46" s="146">
        <v>-5600</v>
      </c>
      <c r="AC46" s="146">
        <v>-6300</v>
      </c>
      <c r="AD46" s="149">
        <v>-7000</v>
      </c>
      <c r="AE46" s="146">
        <v>-7800</v>
      </c>
      <c r="AF46" s="146">
        <v>-8600</v>
      </c>
      <c r="AG46" s="146">
        <v>-9500</v>
      </c>
      <c r="AH46" s="61">
        <v>-23000</v>
      </c>
      <c r="AI46" s="61">
        <v>-62000</v>
      </c>
      <c r="AJ46" s="62">
        <v>0</v>
      </c>
      <c r="AK46" s="61">
        <v>53</v>
      </c>
      <c r="AM46" s="1" t="s">
        <v>446</v>
      </c>
      <c r="AN46" s="41" t="s">
        <v>217</v>
      </c>
      <c r="AO46" s="2" t="s">
        <v>447</v>
      </c>
      <c r="AP46" s="146">
        <v>0</v>
      </c>
      <c r="AQ46" s="149">
        <v>0.4</v>
      </c>
      <c r="AR46" s="149">
        <v>3.3</v>
      </c>
      <c r="AS46" s="149">
        <v>3.4</v>
      </c>
      <c r="AT46" s="149">
        <v>3.4</v>
      </c>
      <c r="AU46" s="149">
        <v>3.4</v>
      </c>
      <c r="AV46" s="149">
        <v>3.4</v>
      </c>
      <c r="AW46" s="149">
        <v>3.3</v>
      </c>
      <c r="AX46" s="149">
        <v>3.3</v>
      </c>
      <c r="AY46" s="149">
        <v>3.2</v>
      </c>
      <c r="AZ46" s="170">
        <v>10.5</v>
      </c>
      <c r="BA46" s="170">
        <v>27.1</v>
      </c>
      <c r="BB46" s="62">
        <v>0</v>
      </c>
      <c r="BC46" s="12">
        <v>165</v>
      </c>
      <c r="BE46" s="63">
        <f t="shared" si="38"/>
        <v>0</v>
      </c>
      <c r="BF46" s="63">
        <f t="shared" si="39"/>
        <v>0</v>
      </c>
      <c r="BG46" s="63">
        <f t="shared" si="40"/>
        <v>0</v>
      </c>
      <c r="BH46" s="63">
        <f t="shared" si="41"/>
        <v>0</v>
      </c>
      <c r="BI46" s="63">
        <f t="shared" si="42"/>
        <v>0</v>
      </c>
      <c r="BJ46" s="63">
        <f t="shared" si="43"/>
        <v>0</v>
      </c>
      <c r="BK46" s="63">
        <f t="shared" si="44"/>
        <v>0</v>
      </c>
      <c r="BL46" s="63">
        <f t="shared" si="45"/>
        <v>0</v>
      </c>
      <c r="BM46" s="63">
        <f t="shared" si="46"/>
        <v>0</v>
      </c>
      <c r="BN46" s="63">
        <f t="shared" si="47"/>
        <v>0</v>
      </c>
      <c r="BO46" s="63">
        <f t="shared" si="48"/>
        <v>0</v>
      </c>
      <c r="BP46" s="63">
        <f t="shared" si="14"/>
        <v>0</v>
      </c>
      <c r="BS46" s="166">
        <f aca="true" t="shared" si="64" ref="BS46:CD48">AP46*$BB46</f>
        <v>0</v>
      </c>
      <c r="BT46" s="166">
        <f t="shared" si="64"/>
        <v>0</v>
      </c>
      <c r="BU46" s="166">
        <f t="shared" si="64"/>
        <v>0</v>
      </c>
      <c r="BV46" s="166">
        <f t="shared" si="64"/>
        <v>0</v>
      </c>
      <c r="BW46" s="166">
        <f t="shared" si="64"/>
        <v>0</v>
      </c>
      <c r="BX46" s="166">
        <f t="shared" si="64"/>
        <v>0</v>
      </c>
      <c r="BY46" s="166">
        <f t="shared" si="64"/>
        <v>0</v>
      </c>
      <c r="BZ46" s="166">
        <f t="shared" si="64"/>
        <v>0</v>
      </c>
      <c r="CA46" s="166">
        <f t="shared" si="64"/>
        <v>0</v>
      </c>
      <c r="CB46" s="166">
        <f t="shared" si="64"/>
        <v>0</v>
      </c>
      <c r="CC46" s="166">
        <f t="shared" si="64"/>
        <v>0</v>
      </c>
      <c r="CD46" s="166">
        <f t="shared" si="64"/>
        <v>0</v>
      </c>
      <c r="CY46" s="94" t="s">
        <v>142</v>
      </c>
    </row>
    <row r="47" spans="1:104" ht="12.75">
      <c r="A47" s="6" t="s">
        <v>49</v>
      </c>
      <c r="B47" s="94"/>
      <c r="C47" s="94"/>
      <c r="D47" s="104"/>
      <c r="E47" s="104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U47" s="1" t="s">
        <v>403</v>
      </c>
      <c r="V47" s="41" t="s">
        <v>46</v>
      </c>
      <c r="W47" s="1" t="s">
        <v>404</v>
      </c>
      <c r="X47" s="146">
        <v>0</v>
      </c>
      <c r="Y47" s="146">
        <v>-4000</v>
      </c>
      <c r="Z47" s="146">
        <v>-10000</v>
      </c>
      <c r="AA47" s="146">
        <v>-12000</v>
      </c>
      <c r="AB47" s="146">
        <v>-12000</v>
      </c>
      <c r="AC47" s="146">
        <v>-13000</v>
      </c>
      <c r="AD47" s="146">
        <v>-14000</v>
      </c>
      <c r="AE47" s="146">
        <v>-14000</v>
      </c>
      <c r="AF47" s="146">
        <v>-15000</v>
      </c>
      <c r="AG47" s="146">
        <v>-18000</v>
      </c>
      <c r="AH47" s="61">
        <v>-38000</v>
      </c>
      <c r="AI47" s="61">
        <v>-112000</v>
      </c>
      <c r="AJ47" s="62">
        <v>0</v>
      </c>
      <c r="AK47" s="61">
        <v>55</v>
      </c>
      <c r="AM47" s="1" t="s">
        <v>446</v>
      </c>
      <c r="AN47" s="41" t="s">
        <v>99</v>
      </c>
      <c r="AO47" s="1" t="s">
        <v>291</v>
      </c>
      <c r="AP47" s="146">
        <v>0</v>
      </c>
      <c r="AQ47" s="149">
        <v>3.1</v>
      </c>
      <c r="AR47" s="149">
        <v>15.3</v>
      </c>
      <c r="AS47" s="149">
        <v>15.1</v>
      </c>
      <c r="AT47" s="149">
        <v>14.9</v>
      </c>
      <c r="AU47" s="149">
        <v>14.7</v>
      </c>
      <c r="AV47" s="149">
        <v>14.2</v>
      </c>
      <c r="AW47" s="149">
        <v>13.7</v>
      </c>
      <c r="AX47" s="149">
        <v>13.2</v>
      </c>
      <c r="AY47" s="149">
        <v>12.6</v>
      </c>
      <c r="AZ47" s="165">
        <v>48.4</v>
      </c>
      <c r="BA47" s="165">
        <v>116.7</v>
      </c>
      <c r="BB47" s="62">
        <v>0</v>
      </c>
      <c r="BC47" s="12">
        <v>165</v>
      </c>
      <c r="BE47" s="63">
        <f t="shared" si="38"/>
        <v>0</v>
      </c>
      <c r="BF47" s="63">
        <f t="shared" si="39"/>
        <v>0</v>
      </c>
      <c r="BG47" s="63">
        <f t="shared" si="40"/>
        <v>0</v>
      </c>
      <c r="BH47" s="63">
        <f t="shared" si="41"/>
        <v>0</v>
      </c>
      <c r="BI47" s="63">
        <f t="shared" si="42"/>
        <v>0</v>
      </c>
      <c r="BJ47" s="63">
        <f t="shared" si="43"/>
        <v>0</v>
      </c>
      <c r="BK47" s="63">
        <f t="shared" si="44"/>
        <v>0</v>
      </c>
      <c r="BL47" s="63">
        <f t="shared" si="45"/>
        <v>0</v>
      </c>
      <c r="BM47" s="63">
        <f t="shared" si="46"/>
        <v>0</v>
      </c>
      <c r="BN47" s="63">
        <f t="shared" si="47"/>
        <v>0</v>
      </c>
      <c r="BO47" s="63">
        <f t="shared" si="48"/>
        <v>0</v>
      </c>
      <c r="BP47" s="63">
        <f t="shared" si="14"/>
        <v>0</v>
      </c>
      <c r="BS47" s="166">
        <f t="shared" si="64"/>
        <v>0</v>
      </c>
      <c r="BT47" s="166">
        <f t="shared" si="64"/>
        <v>0</v>
      </c>
      <c r="BU47" s="166">
        <f t="shared" si="64"/>
        <v>0</v>
      </c>
      <c r="BV47" s="166">
        <f t="shared" si="64"/>
        <v>0</v>
      </c>
      <c r="BW47" s="166">
        <f t="shared" si="64"/>
        <v>0</v>
      </c>
      <c r="BX47" s="166">
        <f t="shared" si="64"/>
        <v>0</v>
      </c>
      <c r="BY47" s="166">
        <f t="shared" si="64"/>
        <v>0</v>
      </c>
      <c r="BZ47" s="166">
        <f t="shared" si="64"/>
        <v>0</v>
      </c>
      <c r="CA47" s="166">
        <f t="shared" si="64"/>
        <v>0</v>
      </c>
      <c r="CB47" s="166">
        <f t="shared" si="64"/>
        <v>0</v>
      </c>
      <c r="CC47" s="166">
        <f t="shared" si="64"/>
        <v>0</v>
      </c>
      <c r="CD47" s="166">
        <f t="shared" si="64"/>
        <v>0</v>
      </c>
      <c r="CZ47" s="2" t="s">
        <v>12</v>
      </c>
    </row>
    <row r="48" spans="2:104" ht="12.75">
      <c r="B48" s="1" t="s">
        <v>50</v>
      </c>
      <c r="D48" s="105">
        <f aca="true" t="shared" si="65" ref="D48:O50">CJ18</f>
        <v>0</v>
      </c>
      <c r="E48" s="105">
        <f t="shared" si="65"/>
        <v>-54.9</v>
      </c>
      <c r="F48" s="105">
        <f t="shared" si="65"/>
        <v>-54.6</v>
      </c>
      <c r="G48" s="105">
        <f t="shared" si="65"/>
        <v>-54.3</v>
      </c>
      <c r="H48" s="105">
        <f t="shared" si="65"/>
        <v>-54</v>
      </c>
      <c r="I48" s="105">
        <f t="shared" si="65"/>
        <v>-53.8</v>
      </c>
      <c r="J48" s="105">
        <f t="shared" si="65"/>
        <v>-53.8</v>
      </c>
      <c r="K48" s="105">
        <f t="shared" si="65"/>
        <v>-53.8</v>
      </c>
      <c r="L48" s="105">
        <f t="shared" si="65"/>
        <v>-53.7</v>
      </c>
      <c r="M48" s="105">
        <f t="shared" si="65"/>
        <v>-53.7</v>
      </c>
      <c r="N48" s="105"/>
      <c r="O48" s="105">
        <f t="shared" si="65"/>
        <v>-483.6</v>
      </c>
      <c r="P48" s="105">
        <f>CU18</f>
        <v>-483.6</v>
      </c>
      <c r="Q48" s="95"/>
      <c r="R48" s="95"/>
      <c r="S48" s="96"/>
      <c r="U48" s="1" t="s">
        <v>405</v>
      </c>
      <c r="V48" s="41" t="s">
        <v>46</v>
      </c>
      <c r="W48" s="1" t="s">
        <v>406</v>
      </c>
      <c r="X48" s="146">
        <v>-300</v>
      </c>
      <c r="Y48" s="146">
        <v>-800</v>
      </c>
      <c r="Z48" s="147">
        <v>-1300</v>
      </c>
      <c r="AA48" s="147">
        <v>-1700</v>
      </c>
      <c r="AB48" s="147">
        <v>-2200</v>
      </c>
      <c r="AC48" s="147">
        <v>-2600</v>
      </c>
      <c r="AD48" s="147">
        <v>-3000</v>
      </c>
      <c r="AE48" s="147">
        <v>-3600</v>
      </c>
      <c r="AF48" s="147">
        <v>-4000</v>
      </c>
      <c r="AG48" s="147">
        <v>-4500</v>
      </c>
      <c r="AH48" s="61">
        <v>-6300</v>
      </c>
      <c r="AI48" s="61">
        <v>-24000</v>
      </c>
      <c r="AJ48" s="62">
        <v>0</v>
      </c>
      <c r="AK48" s="61">
        <v>56</v>
      </c>
      <c r="AM48" s="1" t="s">
        <v>292</v>
      </c>
      <c r="AN48" s="41" t="s">
        <v>46</v>
      </c>
      <c r="AO48" s="2" t="s">
        <v>293</v>
      </c>
      <c r="AP48" s="146">
        <v>0</v>
      </c>
      <c r="AQ48" s="149">
        <v>1.3</v>
      </c>
      <c r="AR48" s="149">
        <v>6.2</v>
      </c>
      <c r="AS48" s="149">
        <v>6.1</v>
      </c>
      <c r="AT48" s="149">
        <v>6</v>
      </c>
      <c r="AU48" s="149">
        <v>5.9</v>
      </c>
      <c r="AV48" s="149">
        <v>5.8</v>
      </c>
      <c r="AW48" s="149">
        <v>5.6</v>
      </c>
      <c r="AX48" s="149">
        <v>5.5</v>
      </c>
      <c r="AY48" s="149">
        <v>5.3</v>
      </c>
      <c r="AZ48" s="170">
        <v>19.6</v>
      </c>
      <c r="BA48" s="170">
        <v>47.7</v>
      </c>
      <c r="BB48" s="62">
        <v>0</v>
      </c>
      <c r="BC48" s="12">
        <v>167</v>
      </c>
      <c r="BE48" s="63">
        <f t="shared" si="38"/>
        <v>0</v>
      </c>
      <c r="BF48" s="63">
        <f t="shared" si="39"/>
        <v>0</v>
      </c>
      <c r="BG48" s="63">
        <f t="shared" si="40"/>
        <v>0</v>
      </c>
      <c r="BH48" s="63">
        <f t="shared" si="41"/>
        <v>0</v>
      </c>
      <c r="BI48" s="63">
        <f t="shared" si="42"/>
        <v>0</v>
      </c>
      <c r="BJ48" s="63">
        <f t="shared" si="43"/>
        <v>0</v>
      </c>
      <c r="BK48" s="63">
        <f t="shared" si="44"/>
        <v>0</v>
      </c>
      <c r="BL48" s="63">
        <f t="shared" si="45"/>
        <v>0</v>
      </c>
      <c r="BM48" s="63">
        <f t="shared" si="46"/>
        <v>0</v>
      </c>
      <c r="BN48" s="63">
        <f t="shared" si="47"/>
        <v>0</v>
      </c>
      <c r="BO48" s="63">
        <f t="shared" si="48"/>
        <v>0</v>
      </c>
      <c r="BP48" s="63">
        <f t="shared" si="14"/>
        <v>0</v>
      </c>
      <c r="BS48" s="166">
        <f t="shared" si="64"/>
        <v>0</v>
      </c>
      <c r="BT48" s="166">
        <f t="shared" si="64"/>
        <v>0</v>
      </c>
      <c r="BU48" s="166">
        <f t="shared" si="64"/>
        <v>0</v>
      </c>
      <c r="BV48" s="166">
        <f t="shared" si="64"/>
        <v>0</v>
      </c>
      <c r="BW48" s="166">
        <f t="shared" si="64"/>
        <v>0</v>
      </c>
      <c r="BX48" s="166">
        <f t="shared" si="64"/>
        <v>0</v>
      </c>
      <c r="BY48" s="166">
        <f t="shared" si="64"/>
        <v>0</v>
      </c>
      <c r="BZ48" s="166">
        <f t="shared" si="64"/>
        <v>0</v>
      </c>
      <c r="CA48" s="166">
        <f t="shared" si="64"/>
        <v>0</v>
      </c>
      <c r="CB48" s="166">
        <f t="shared" si="64"/>
        <v>0</v>
      </c>
      <c r="CC48" s="166">
        <f t="shared" si="64"/>
        <v>0</v>
      </c>
      <c r="CD48" s="166">
        <f t="shared" si="64"/>
        <v>0</v>
      </c>
      <c r="CZ48" s="2" t="s">
        <v>59</v>
      </c>
    </row>
    <row r="49" spans="2:104" ht="12.75">
      <c r="B49" s="1" t="s">
        <v>51</v>
      </c>
      <c r="D49" s="105">
        <f t="shared" si="65"/>
        <v>20.03</v>
      </c>
      <c r="E49" s="105">
        <f t="shared" si="65"/>
        <v>43.035</v>
      </c>
      <c r="F49" s="105">
        <f t="shared" si="65"/>
        <v>61.679</v>
      </c>
      <c r="G49" s="105">
        <f t="shared" si="65"/>
        <v>80.206</v>
      </c>
      <c r="H49" s="105">
        <f t="shared" si="65"/>
        <v>101.099</v>
      </c>
      <c r="I49" s="105">
        <f t="shared" si="65"/>
        <v>121.185</v>
      </c>
      <c r="J49" s="105">
        <f t="shared" si="65"/>
        <v>142.811</v>
      </c>
      <c r="K49" s="105">
        <f t="shared" si="65"/>
        <v>163.434</v>
      </c>
      <c r="L49" s="105">
        <f t="shared" si="65"/>
        <v>186.56</v>
      </c>
      <c r="M49" s="105">
        <f t="shared" si="65"/>
        <v>211.587</v>
      </c>
      <c r="N49" s="105"/>
      <c r="O49" s="105">
        <f t="shared" si="65"/>
        <v>1143.275</v>
      </c>
      <c r="P49" s="105">
        <f>CU19</f>
        <v>1143.275</v>
      </c>
      <c r="Q49" s="95"/>
      <c r="R49" s="95"/>
      <c r="S49" s="96"/>
      <c r="U49" s="1" t="s">
        <v>407</v>
      </c>
      <c r="V49" s="41" t="s">
        <v>46</v>
      </c>
      <c r="W49" s="1" t="s">
        <v>408</v>
      </c>
      <c r="X49" s="146">
        <v>-1400</v>
      </c>
      <c r="Y49" s="146">
        <v>-3300</v>
      </c>
      <c r="Z49" s="146">
        <v>-5300</v>
      </c>
      <c r="AA49" s="146">
        <v>-7500</v>
      </c>
      <c r="AB49" s="146">
        <v>-9800</v>
      </c>
      <c r="AC49" s="146">
        <v>-12100</v>
      </c>
      <c r="AD49" s="146">
        <v>-14500</v>
      </c>
      <c r="AE49" s="146">
        <v>-16900</v>
      </c>
      <c r="AF49" s="146">
        <v>-19300</v>
      </c>
      <c r="AG49" s="146">
        <v>-21900</v>
      </c>
      <c r="AH49" s="61">
        <v>-27300</v>
      </c>
      <c r="AI49" s="61">
        <v>-112000</v>
      </c>
      <c r="AJ49" s="62">
        <v>1</v>
      </c>
      <c r="AK49" s="61">
        <v>58</v>
      </c>
      <c r="AM49" s="1" t="s">
        <v>294</v>
      </c>
      <c r="AN49" s="41"/>
      <c r="AO49" s="1" t="s">
        <v>455</v>
      </c>
      <c r="AS49" s="44"/>
      <c r="AT49" s="44"/>
      <c r="AU49" s="44"/>
      <c r="AV49" s="44"/>
      <c r="AW49" s="44"/>
      <c r="AX49" s="44"/>
      <c r="AY49" s="44"/>
      <c r="AZ49" s="165"/>
      <c r="BA49" s="165"/>
      <c r="BB49" s="62"/>
      <c r="BC49" s="12">
        <v>169</v>
      </c>
      <c r="BE49" s="63">
        <f t="shared" si="38"/>
        <v>-1400</v>
      </c>
      <c r="BF49" s="63">
        <f t="shared" si="39"/>
        <v>-3300</v>
      </c>
      <c r="BG49" s="63">
        <f t="shared" si="40"/>
        <v>-5300</v>
      </c>
      <c r="BH49" s="63">
        <f t="shared" si="41"/>
        <v>-7500</v>
      </c>
      <c r="BI49" s="63">
        <f t="shared" si="42"/>
        <v>-9800</v>
      </c>
      <c r="BJ49" s="63">
        <f t="shared" si="43"/>
        <v>-12100</v>
      </c>
      <c r="BK49" s="63">
        <f t="shared" si="44"/>
        <v>-14500</v>
      </c>
      <c r="BL49" s="63">
        <f t="shared" si="45"/>
        <v>-16900</v>
      </c>
      <c r="BM49" s="63">
        <f t="shared" si="46"/>
        <v>-19300</v>
      </c>
      <c r="BN49" s="63">
        <f t="shared" si="47"/>
        <v>-21900</v>
      </c>
      <c r="BO49" s="63">
        <f t="shared" si="48"/>
        <v>-27300</v>
      </c>
      <c r="BP49" s="63">
        <f t="shared" si="14"/>
        <v>-112000</v>
      </c>
      <c r="BS49" s="166">
        <v>0</v>
      </c>
      <c r="BT49" s="166">
        <v>0</v>
      </c>
      <c r="BU49" s="166">
        <v>0</v>
      </c>
      <c r="BV49" s="166">
        <v>0</v>
      </c>
      <c r="BW49" s="166">
        <v>0</v>
      </c>
      <c r="BX49" s="166">
        <v>0</v>
      </c>
      <c r="BY49" s="166">
        <v>0</v>
      </c>
      <c r="BZ49" s="166">
        <v>0</v>
      </c>
      <c r="CA49" s="166">
        <v>0</v>
      </c>
      <c r="CB49" s="166">
        <v>0</v>
      </c>
      <c r="CC49" s="166">
        <v>0</v>
      </c>
      <c r="CD49" s="166">
        <v>0</v>
      </c>
      <c r="CZ49" s="2" t="s">
        <v>60</v>
      </c>
    </row>
    <row r="50" spans="2:104" ht="12.75">
      <c r="B50" s="1" t="s">
        <v>76</v>
      </c>
      <c r="D50" s="105">
        <f t="shared" si="65"/>
        <v>13.474</v>
      </c>
      <c r="E50" s="105">
        <f t="shared" si="65"/>
        <v>26.006</v>
      </c>
      <c r="F50" s="105">
        <f t="shared" si="65"/>
        <v>36.066</v>
      </c>
      <c r="G50" s="105">
        <f t="shared" si="65"/>
        <v>45.068</v>
      </c>
      <c r="H50" s="105">
        <f t="shared" si="65"/>
        <v>54.226</v>
      </c>
      <c r="I50" s="105">
        <f t="shared" si="65"/>
        <v>63.862</v>
      </c>
      <c r="J50" s="105">
        <f t="shared" si="65"/>
        <v>73.402</v>
      </c>
      <c r="K50" s="105">
        <f t="shared" si="65"/>
        <v>83.345</v>
      </c>
      <c r="L50" s="105">
        <f t="shared" si="65"/>
        <v>93.781</v>
      </c>
      <c r="M50" s="105">
        <f t="shared" si="65"/>
        <v>104.414</v>
      </c>
      <c r="N50" s="105"/>
      <c r="O50" s="105">
        <f t="shared" si="65"/>
        <v>591.883</v>
      </c>
      <c r="P50" s="105">
        <f>CU20</f>
        <v>591.883</v>
      </c>
      <c r="Q50" s="95"/>
      <c r="R50" s="95"/>
      <c r="S50" s="96"/>
      <c r="U50" s="1" t="s">
        <v>409</v>
      </c>
      <c r="V50" s="41" t="s">
        <v>46</v>
      </c>
      <c r="W50" s="1" t="s">
        <v>410</v>
      </c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2">
        <v>0</v>
      </c>
      <c r="AK50" s="61">
        <v>60</v>
      </c>
      <c r="AM50" s="1" t="s">
        <v>295</v>
      </c>
      <c r="AN50" s="41" t="s">
        <v>478</v>
      </c>
      <c r="AO50" s="1" t="s">
        <v>296</v>
      </c>
      <c r="AP50" s="149">
        <v>8.7</v>
      </c>
      <c r="AQ50" s="149">
        <v>40</v>
      </c>
      <c r="AR50" s="149">
        <v>40.8</v>
      </c>
      <c r="AS50" s="149">
        <v>44.3</v>
      </c>
      <c r="AT50" s="149">
        <v>48.3</v>
      </c>
      <c r="AU50" s="149">
        <v>50.6</v>
      </c>
      <c r="AV50" s="149">
        <v>53.4</v>
      </c>
      <c r="AW50" s="149">
        <v>57.4</v>
      </c>
      <c r="AX50" s="149">
        <v>60.8</v>
      </c>
      <c r="AY50" s="149">
        <v>63.5</v>
      </c>
      <c r="AZ50" s="170">
        <v>182.1</v>
      </c>
      <c r="BA50" s="170">
        <v>182.1</v>
      </c>
      <c r="BB50" s="62">
        <v>0</v>
      </c>
      <c r="BC50" s="12">
        <v>169</v>
      </c>
      <c r="BE50" s="180">
        <v>0</v>
      </c>
      <c r="BF50" s="180">
        <v>0</v>
      </c>
      <c r="BG50" s="180">
        <v>0</v>
      </c>
      <c r="BH50" s="180">
        <v>0</v>
      </c>
      <c r="BI50" s="180">
        <v>0</v>
      </c>
      <c r="BJ50" s="180">
        <v>0</v>
      </c>
      <c r="BK50" s="180">
        <v>0</v>
      </c>
      <c r="BL50" s="180">
        <v>0</v>
      </c>
      <c r="BM50" s="180">
        <v>0</v>
      </c>
      <c r="BN50" s="180">
        <v>0</v>
      </c>
      <c r="BO50" s="180">
        <v>0</v>
      </c>
      <c r="BP50" s="180">
        <v>0</v>
      </c>
      <c r="BS50" s="166">
        <f aca="true" t="shared" si="66" ref="BS50:BS61">AP50*$BB50</f>
        <v>0</v>
      </c>
      <c r="BT50" s="166">
        <f aca="true" t="shared" si="67" ref="BT50:BT61">AQ50*$BB50</f>
        <v>0</v>
      </c>
      <c r="BU50" s="166">
        <f aca="true" t="shared" si="68" ref="BU50:BU61">AR50*$BB50</f>
        <v>0</v>
      </c>
      <c r="BV50" s="166">
        <f aca="true" t="shared" si="69" ref="BV50:BV61">AS50*$BB50</f>
        <v>0</v>
      </c>
      <c r="BW50" s="166">
        <f aca="true" t="shared" si="70" ref="BW50:BW61">AT50*$BB50</f>
        <v>0</v>
      </c>
      <c r="BX50" s="166">
        <f aca="true" t="shared" si="71" ref="BX50:BX61">AU50*$BB50</f>
        <v>0</v>
      </c>
      <c r="BY50" s="166">
        <f aca="true" t="shared" si="72" ref="BY50:BY61">AV50*$BB50</f>
        <v>0</v>
      </c>
      <c r="BZ50" s="166">
        <f aca="true" t="shared" si="73" ref="BZ50:BZ61">AW50*$BB50</f>
        <v>0</v>
      </c>
      <c r="CA50" s="166">
        <f aca="true" t="shared" si="74" ref="CA50:CA61">AX50*$BB50</f>
        <v>0</v>
      </c>
      <c r="CB50" s="166">
        <f aca="true" t="shared" si="75" ref="CB50:CB61">AY50*$BB50</f>
        <v>0</v>
      </c>
      <c r="CC50" s="166">
        <f aca="true" t="shared" si="76" ref="CC50:CC61">AZ50*$BB50</f>
        <v>0</v>
      </c>
      <c r="CD50" s="166">
        <f aca="true" t="shared" si="77" ref="CD50:CD61">BA50*$BB50</f>
        <v>0</v>
      </c>
      <c r="CZ50" s="2" t="s">
        <v>0</v>
      </c>
    </row>
    <row r="51" spans="2:104" ht="12.75">
      <c r="B51" s="1" t="s">
        <v>45</v>
      </c>
      <c r="D51" s="105">
        <f>D118</f>
        <v>0.3213407370015144</v>
      </c>
      <c r="E51" s="105">
        <f aca="true" t="shared" si="78" ref="E51:M51">E118</f>
        <v>0.12122894604135148</v>
      </c>
      <c r="F51" s="105">
        <f t="shared" si="78"/>
        <v>0.3157991906929692</v>
      </c>
      <c r="G51" s="105">
        <f t="shared" si="78"/>
        <v>0.6764312531709793</v>
      </c>
      <c r="H51" s="105">
        <f t="shared" si="78"/>
        <v>1.2523930753564154</v>
      </c>
      <c r="I51" s="105">
        <f t="shared" si="78"/>
        <v>2.0928058252427184</v>
      </c>
      <c r="J51" s="105">
        <f t="shared" si="78"/>
        <v>3.0347459016393445</v>
      </c>
      <c r="K51" s="105">
        <f t="shared" si="78"/>
        <v>3.8968974358974355</v>
      </c>
      <c r="L51" s="105">
        <f t="shared" si="78"/>
        <v>4.708743589743591</v>
      </c>
      <c r="M51" s="105">
        <f t="shared" si="78"/>
        <v>5.469256410256411</v>
      </c>
      <c r="N51" s="105"/>
      <c r="O51" s="105">
        <f>SUM(D51:I51)</f>
        <v>4.779999027505948</v>
      </c>
      <c r="P51" s="105">
        <f>SUM(D51:M51)</f>
        <v>21.88964236504273</v>
      </c>
      <c r="Q51" s="95"/>
      <c r="R51" s="95"/>
      <c r="S51" s="96"/>
      <c r="U51" s="1" t="s">
        <v>409</v>
      </c>
      <c r="V51" s="41" t="s">
        <v>411</v>
      </c>
      <c r="W51" s="1" t="s">
        <v>78</v>
      </c>
      <c r="X51" s="146">
        <v>-100</v>
      </c>
      <c r="Y51" s="146">
        <v>-600</v>
      </c>
      <c r="Z51" s="147">
        <v>-1800</v>
      </c>
      <c r="AA51" s="147">
        <v>-3800</v>
      </c>
      <c r="AB51" s="147">
        <v>-6800</v>
      </c>
      <c r="AC51" s="147">
        <v>-11000</v>
      </c>
      <c r="AD51" s="147">
        <v>-16600</v>
      </c>
      <c r="AE51" s="147">
        <v>-23300</v>
      </c>
      <c r="AF51" s="147">
        <v>-31500</v>
      </c>
      <c r="AG51" s="147">
        <v>-41100</v>
      </c>
      <c r="AH51" s="41">
        <v>-13100</v>
      </c>
      <c r="AI51" s="41">
        <v>-136600</v>
      </c>
      <c r="AJ51" s="62">
        <v>0</v>
      </c>
      <c r="AK51" s="61">
        <v>61</v>
      </c>
      <c r="AM51" s="1" t="s">
        <v>294</v>
      </c>
      <c r="AN51" s="41" t="s">
        <v>480</v>
      </c>
      <c r="AO51" s="1" t="s">
        <v>297</v>
      </c>
      <c r="AP51" s="149">
        <v>8.6</v>
      </c>
      <c r="AQ51" s="149">
        <v>39.8</v>
      </c>
      <c r="AR51" s="149">
        <v>40.4</v>
      </c>
      <c r="AS51" s="149">
        <v>43.8</v>
      </c>
      <c r="AT51" s="149">
        <v>47.5</v>
      </c>
      <c r="AU51" s="149">
        <v>49.6</v>
      </c>
      <c r="AV51" s="149">
        <v>52</v>
      </c>
      <c r="AW51" s="149">
        <v>55.7</v>
      </c>
      <c r="AX51" s="149">
        <v>58.6</v>
      </c>
      <c r="AY51" s="149">
        <v>60.8</v>
      </c>
      <c r="AZ51" s="165">
        <v>180.1</v>
      </c>
      <c r="BA51" s="165">
        <v>456.7</v>
      </c>
      <c r="BB51" s="62">
        <v>0</v>
      </c>
      <c r="BC51" s="61">
        <v>169</v>
      </c>
      <c r="BE51" s="63">
        <f aca="true" t="shared" si="79" ref="BE51:BE57">X51*$AJ51</f>
        <v>0</v>
      </c>
      <c r="BF51" s="63">
        <f aca="true" t="shared" si="80" ref="BF51:BF57">Y51*$AJ51</f>
        <v>0</v>
      </c>
      <c r="BG51" s="63">
        <f aca="true" t="shared" si="81" ref="BG51:BG57">Z51*$AJ51</f>
        <v>0</v>
      </c>
      <c r="BH51" s="63">
        <f aca="true" t="shared" si="82" ref="BH51:BH57">AA51*$AJ51</f>
        <v>0</v>
      </c>
      <c r="BI51" s="63">
        <f aca="true" t="shared" si="83" ref="BI51:BI57">AB51*$AJ51</f>
        <v>0</v>
      </c>
      <c r="BJ51" s="63">
        <f aca="true" t="shared" si="84" ref="BJ51:BJ57">AC51*$AJ51</f>
        <v>0</v>
      </c>
      <c r="BK51" s="63">
        <f aca="true" t="shared" si="85" ref="BK51:BK57">AD51*$AJ51</f>
        <v>0</v>
      </c>
      <c r="BL51" s="63">
        <f aca="true" t="shared" si="86" ref="BL51:BL57">AE51*$AJ51</f>
        <v>0</v>
      </c>
      <c r="BM51" s="63">
        <f aca="true" t="shared" si="87" ref="BM51:BM57">AF51*$AJ51</f>
        <v>0</v>
      </c>
      <c r="BN51" s="63">
        <f aca="true" t="shared" si="88" ref="BN51:BN57">AG51*$AJ51</f>
        <v>0</v>
      </c>
      <c r="BO51" s="63">
        <f aca="true" t="shared" si="89" ref="BO51:BO57">AH51*$AJ51</f>
        <v>0</v>
      </c>
      <c r="BP51" s="63">
        <f aca="true" t="shared" si="90" ref="BP51:BP57">AI51*$AJ51</f>
        <v>0</v>
      </c>
      <c r="BS51" s="166">
        <f t="shared" si="66"/>
        <v>0</v>
      </c>
      <c r="BT51" s="166">
        <f t="shared" si="67"/>
        <v>0</v>
      </c>
      <c r="BU51" s="166">
        <f t="shared" si="68"/>
        <v>0</v>
      </c>
      <c r="BV51" s="166">
        <f t="shared" si="69"/>
        <v>0</v>
      </c>
      <c r="BW51" s="166">
        <f t="shared" si="70"/>
        <v>0</v>
      </c>
      <c r="BX51" s="166">
        <f t="shared" si="71"/>
        <v>0</v>
      </c>
      <c r="BY51" s="166">
        <f t="shared" si="72"/>
        <v>0</v>
      </c>
      <c r="BZ51" s="166">
        <f t="shared" si="73"/>
        <v>0</v>
      </c>
      <c r="CA51" s="166">
        <f t="shared" si="74"/>
        <v>0</v>
      </c>
      <c r="CB51" s="166">
        <f t="shared" si="75"/>
        <v>0</v>
      </c>
      <c r="CC51" s="166">
        <f t="shared" si="76"/>
        <v>0</v>
      </c>
      <c r="CD51" s="166">
        <f t="shared" si="77"/>
        <v>0</v>
      </c>
      <c r="CZ51" s="2" t="s">
        <v>61</v>
      </c>
    </row>
    <row r="52" spans="2:104" ht="12.75">
      <c r="B52" s="1" t="s">
        <v>46</v>
      </c>
      <c r="C52" s="6" t="s">
        <v>260</v>
      </c>
      <c r="D52" s="106">
        <f>SUM(D48:D51)</f>
        <v>33.82534073700152</v>
      </c>
      <c r="E52" s="106">
        <f aca="true" t="shared" si="91" ref="E52:P52">SUM(E48:E51)</f>
        <v>14.26222894604135</v>
      </c>
      <c r="F52" s="106">
        <f t="shared" si="91"/>
        <v>43.460799190692974</v>
      </c>
      <c r="G52" s="106">
        <f t="shared" si="91"/>
        <v>71.65043125317098</v>
      </c>
      <c r="H52" s="106">
        <f t="shared" si="91"/>
        <v>102.57739307535641</v>
      </c>
      <c r="I52" s="106">
        <f t="shared" si="91"/>
        <v>133.33980582524273</v>
      </c>
      <c r="J52" s="106">
        <f t="shared" si="91"/>
        <v>165.44774590163937</v>
      </c>
      <c r="K52" s="106">
        <f t="shared" si="91"/>
        <v>196.87589743589743</v>
      </c>
      <c r="L52" s="106">
        <f t="shared" si="91"/>
        <v>231.3497435897436</v>
      </c>
      <c r="M52" s="106">
        <f t="shared" si="91"/>
        <v>267.7702564102564</v>
      </c>
      <c r="N52" s="106"/>
      <c r="O52" s="106">
        <f t="shared" si="91"/>
        <v>1256.337999027506</v>
      </c>
      <c r="P52" s="106">
        <f t="shared" si="91"/>
        <v>1273.4476423650426</v>
      </c>
      <c r="Q52" s="92"/>
      <c r="R52" s="92"/>
      <c r="S52" s="93"/>
      <c r="U52" s="1" t="s">
        <v>409</v>
      </c>
      <c r="V52" s="41" t="s">
        <v>412</v>
      </c>
      <c r="W52" s="1" t="s">
        <v>413</v>
      </c>
      <c r="X52" s="146">
        <v>-100</v>
      </c>
      <c r="Y52" s="146">
        <v>-400</v>
      </c>
      <c r="Z52" s="147">
        <v>-1200</v>
      </c>
      <c r="AA52" s="147">
        <v>-2400</v>
      </c>
      <c r="AB52" s="147">
        <v>-4200</v>
      </c>
      <c r="AC52" s="147">
        <v>-6700</v>
      </c>
      <c r="AD52" s="147">
        <v>-10200</v>
      </c>
      <c r="AE52" s="147">
        <v>-14400</v>
      </c>
      <c r="AF52" s="147">
        <v>-19600</v>
      </c>
      <c r="AG52" s="147">
        <v>-25400</v>
      </c>
      <c r="AH52" s="61">
        <v>-8300</v>
      </c>
      <c r="AI52" s="61">
        <v>-84600</v>
      </c>
      <c r="AJ52" s="62">
        <v>0</v>
      </c>
      <c r="AK52" s="61">
        <v>61</v>
      </c>
      <c r="AM52" s="1" t="s">
        <v>298</v>
      </c>
      <c r="AN52" s="2" t="s">
        <v>46</v>
      </c>
      <c r="AO52" s="2" t="s">
        <v>299</v>
      </c>
      <c r="AP52" s="149">
        <v>1</v>
      </c>
      <c r="AQ52" s="149">
        <v>2.8</v>
      </c>
      <c r="AR52" s="149">
        <v>4.7</v>
      </c>
      <c r="AS52" s="149">
        <v>6.6</v>
      </c>
      <c r="AT52" s="149">
        <v>8.6</v>
      </c>
      <c r="AU52" s="149">
        <v>10.5</v>
      </c>
      <c r="AV52" s="149">
        <v>12.5</v>
      </c>
      <c r="AW52" s="149">
        <v>14.4</v>
      </c>
      <c r="AX52" s="149">
        <v>16.5</v>
      </c>
      <c r="AY52" s="149">
        <v>18.5</v>
      </c>
      <c r="AZ52" s="167">
        <v>23.7</v>
      </c>
      <c r="BA52" s="167">
        <v>96</v>
      </c>
      <c r="BB52" s="62">
        <v>0</v>
      </c>
      <c r="BC52" s="2">
        <v>171</v>
      </c>
      <c r="BE52" s="63">
        <f t="shared" si="79"/>
        <v>0</v>
      </c>
      <c r="BF52" s="63">
        <f t="shared" si="80"/>
        <v>0</v>
      </c>
      <c r="BG52" s="63">
        <f t="shared" si="81"/>
        <v>0</v>
      </c>
      <c r="BH52" s="63">
        <f t="shared" si="82"/>
        <v>0</v>
      </c>
      <c r="BI52" s="63">
        <f t="shared" si="83"/>
        <v>0</v>
      </c>
      <c r="BJ52" s="63">
        <f t="shared" si="84"/>
        <v>0</v>
      </c>
      <c r="BK52" s="63">
        <f t="shared" si="85"/>
        <v>0</v>
      </c>
      <c r="BL52" s="63">
        <f t="shared" si="86"/>
        <v>0</v>
      </c>
      <c r="BM52" s="63">
        <f t="shared" si="87"/>
        <v>0</v>
      </c>
      <c r="BN52" s="63">
        <f t="shared" si="88"/>
        <v>0</v>
      </c>
      <c r="BO52" s="63">
        <f t="shared" si="89"/>
        <v>0</v>
      </c>
      <c r="BP52" s="63">
        <f t="shared" si="90"/>
        <v>0</v>
      </c>
      <c r="BS52" s="166">
        <f t="shared" si="66"/>
        <v>0</v>
      </c>
      <c r="BT52" s="166">
        <f t="shared" si="67"/>
        <v>0</v>
      </c>
      <c r="BU52" s="166">
        <f t="shared" si="68"/>
        <v>0</v>
      </c>
      <c r="BV52" s="166">
        <f t="shared" si="69"/>
        <v>0</v>
      </c>
      <c r="BW52" s="166">
        <f t="shared" si="70"/>
        <v>0</v>
      </c>
      <c r="BX52" s="166">
        <f t="shared" si="71"/>
        <v>0</v>
      </c>
      <c r="BY52" s="166">
        <f t="shared" si="72"/>
        <v>0</v>
      </c>
      <c r="BZ52" s="166">
        <f t="shared" si="73"/>
        <v>0</v>
      </c>
      <c r="CA52" s="166">
        <f t="shared" si="74"/>
        <v>0</v>
      </c>
      <c r="CB52" s="166">
        <f t="shared" si="75"/>
        <v>0</v>
      </c>
      <c r="CC52" s="166">
        <f t="shared" si="76"/>
        <v>0</v>
      </c>
      <c r="CD52" s="166">
        <f t="shared" si="77"/>
        <v>0</v>
      </c>
      <c r="CZ52" s="94" t="s">
        <v>62</v>
      </c>
    </row>
    <row r="53" spans="17:104" ht="12.75">
      <c r="Q53" s="95"/>
      <c r="R53" s="95"/>
      <c r="S53" s="96"/>
      <c r="U53" s="1" t="s">
        <v>414</v>
      </c>
      <c r="V53" s="41" t="s">
        <v>46</v>
      </c>
      <c r="W53" s="1" t="s">
        <v>79</v>
      </c>
      <c r="X53" s="147">
        <v>-1700</v>
      </c>
      <c r="Y53" s="147">
        <v>-3900</v>
      </c>
      <c r="Z53" s="147">
        <v>-6300</v>
      </c>
      <c r="AA53" s="147">
        <v>-8900</v>
      </c>
      <c r="AB53" s="147">
        <v>-11900</v>
      </c>
      <c r="AC53" s="147">
        <v>-15000</v>
      </c>
      <c r="AD53" s="147">
        <v>-18400</v>
      </c>
      <c r="AE53" s="147">
        <v>-22400</v>
      </c>
      <c r="AF53" s="147">
        <v>-26000</v>
      </c>
      <c r="AG53" s="147">
        <v>-29400</v>
      </c>
      <c r="AH53" s="61">
        <v>-32700</v>
      </c>
      <c r="AI53" s="61">
        <v>-143900</v>
      </c>
      <c r="AJ53" s="62">
        <v>0</v>
      </c>
      <c r="AK53" s="61">
        <v>62</v>
      </c>
      <c r="AM53" s="1" t="s">
        <v>300</v>
      </c>
      <c r="AN53" s="2" t="s">
        <v>46</v>
      </c>
      <c r="AO53" s="2" t="s">
        <v>456</v>
      </c>
      <c r="AP53" s="149">
        <v>5.9</v>
      </c>
      <c r="AQ53" s="149">
        <v>9.5</v>
      </c>
      <c r="AR53" s="149">
        <v>10.1</v>
      </c>
      <c r="AS53" s="149">
        <v>10.6</v>
      </c>
      <c r="AT53" s="149">
        <v>10.7</v>
      </c>
      <c r="AU53" s="149">
        <v>10.5</v>
      </c>
      <c r="AV53" s="149">
        <v>10.6</v>
      </c>
      <c r="AW53" s="149">
        <v>10.5</v>
      </c>
      <c r="AX53" s="149">
        <v>10.8</v>
      </c>
      <c r="AY53" s="149">
        <v>11.5</v>
      </c>
      <c r="AZ53" s="167">
        <v>46.8</v>
      </c>
      <c r="BA53" s="167">
        <v>100.6</v>
      </c>
      <c r="BB53" s="62">
        <v>0</v>
      </c>
      <c r="BC53" s="2">
        <v>173</v>
      </c>
      <c r="BE53" s="63">
        <f t="shared" si="79"/>
        <v>0</v>
      </c>
      <c r="BF53" s="63">
        <f t="shared" si="80"/>
        <v>0</v>
      </c>
      <c r="BG53" s="63">
        <f t="shared" si="81"/>
        <v>0</v>
      </c>
      <c r="BH53" s="63">
        <f t="shared" si="82"/>
        <v>0</v>
      </c>
      <c r="BI53" s="63">
        <f t="shared" si="83"/>
        <v>0</v>
      </c>
      <c r="BJ53" s="63">
        <f t="shared" si="84"/>
        <v>0</v>
      </c>
      <c r="BK53" s="63">
        <f t="shared" si="85"/>
        <v>0</v>
      </c>
      <c r="BL53" s="63">
        <f t="shared" si="86"/>
        <v>0</v>
      </c>
      <c r="BM53" s="63">
        <f t="shared" si="87"/>
        <v>0</v>
      </c>
      <c r="BN53" s="63">
        <f t="shared" si="88"/>
        <v>0</v>
      </c>
      <c r="BO53" s="63">
        <f t="shared" si="89"/>
        <v>0</v>
      </c>
      <c r="BP53" s="63">
        <f t="shared" si="90"/>
        <v>0</v>
      </c>
      <c r="BS53" s="166">
        <f t="shared" si="66"/>
        <v>0</v>
      </c>
      <c r="BT53" s="166">
        <f t="shared" si="67"/>
        <v>0</v>
      </c>
      <c r="BU53" s="166">
        <f t="shared" si="68"/>
        <v>0</v>
      </c>
      <c r="BV53" s="166">
        <f t="shared" si="69"/>
        <v>0</v>
      </c>
      <c r="BW53" s="166">
        <f t="shared" si="70"/>
        <v>0</v>
      </c>
      <c r="BX53" s="166">
        <f t="shared" si="71"/>
        <v>0</v>
      </c>
      <c r="BY53" s="166">
        <f t="shared" si="72"/>
        <v>0</v>
      </c>
      <c r="BZ53" s="166">
        <f t="shared" si="73"/>
        <v>0</v>
      </c>
      <c r="CA53" s="166">
        <f t="shared" si="74"/>
        <v>0</v>
      </c>
      <c r="CB53" s="166">
        <f t="shared" si="75"/>
        <v>0</v>
      </c>
      <c r="CC53" s="166">
        <f t="shared" si="76"/>
        <v>0</v>
      </c>
      <c r="CD53" s="166">
        <f t="shared" si="77"/>
        <v>0</v>
      </c>
      <c r="CZ53" s="94" t="s">
        <v>131</v>
      </c>
    </row>
    <row r="54" spans="4:113" ht="12.75">
      <c r="D54" s="134">
        <v>2012</v>
      </c>
      <c r="E54" s="135">
        <v>2013</v>
      </c>
      <c r="F54" s="135">
        <v>2014</v>
      </c>
      <c r="G54" s="135">
        <v>2015</v>
      </c>
      <c r="H54" s="135">
        <v>2016</v>
      </c>
      <c r="I54" s="135">
        <v>2017</v>
      </c>
      <c r="J54" s="135">
        <v>2018</v>
      </c>
      <c r="K54" s="135">
        <v>2019</v>
      </c>
      <c r="L54" s="135">
        <v>2020</v>
      </c>
      <c r="M54" s="135">
        <v>2021</v>
      </c>
      <c r="N54" s="136"/>
      <c r="O54" s="143" t="s">
        <v>431</v>
      </c>
      <c r="P54" s="143" t="s">
        <v>432</v>
      </c>
      <c r="Q54" s="95"/>
      <c r="R54" s="95"/>
      <c r="S54" s="96"/>
      <c r="U54" s="1" t="s">
        <v>415</v>
      </c>
      <c r="V54" s="41" t="s">
        <v>46</v>
      </c>
      <c r="W54" s="1" t="s">
        <v>416</v>
      </c>
      <c r="X54" s="146">
        <v>-100</v>
      </c>
      <c r="Y54" s="146">
        <v>-600</v>
      </c>
      <c r="Z54" s="147">
        <v>-1600</v>
      </c>
      <c r="AA54" s="147">
        <v>-3200</v>
      </c>
      <c r="AB54" s="147">
        <v>-6700</v>
      </c>
      <c r="AC54" s="147">
        <v>-11200</v>
      </c>
      <c r="AD54" s="147">
        <v>-16200</v>
      </c>
      <c r="AE54" s="147">
        <v>-21600</v>
      </c>
      <c r="AF54" s="147">
        <v>-27300</v>
      </c>
      <c r="AG54" s="147">
        <v>-31400</v>
      </c>
      <c r="AH54" s="61">
        <v>-12200</v>
      </c>
      <c r="AI54" s="61">
        <v>-119900</v>
      </c>
      <c r="AJ54" s="62">
        <v>0</v>
      </c>
      <c r="AK54" s="61">
        <v>63</v>
      </c>
      <c r="AM54" s="1" t="s">
        <v>457</v>
      </c>
      <c r="AN54" s="41" t="s">
        <v>46</v>
      </c>
      <c r="AO54" s="1" t="s">
        <v>458</v>
      </c>
      <c r="AP54" s="149">
        <v>1.5</v>
      </c>
      <c r="AQ54" s="149">
        <v>2.8</v>
      </c>
      <c r="AR54" s="149">
        <v>2.7</v>
      </c>
      <c r="AS54" s="149">
        <v>2.6</v>
      </c>
      <c r="AT54" s="149">
        <v>2.5</v>
      </c>
      <c r="AU54" s="149">
        <v>2.5</v>
      </c>
      <c r="AV54" s="149">
        <v>2.5</v>
      </c>
      <c r="AW54" s="149">
        <v>2.5</v>
      </c>
      <c r="AX54" s="149">
        <v>2.5</v>
      </c>
      <c r="AY54" s="149">
        <v>2.4</v>
      </c>
      <c r="AZ54" s="165">
        <v>12.1</v>
      </c>
      <c r="BA54" s="165">
        <v>24.4</v>
      </c>
      <c r="BB54" s="62">
        <v>0</v>
      </c>
      <c r="BC54" s="61">
        <v>175</v>
      </c>
      <c r="BE54" s="63">
        <f t="shared" si="79"/>
        <v>0</v>
      </c>
      <c r="BF54" s="63">
        <f t="shared" si="80"/>
        <v>0</v>
      </c>
      <c r="BG54" s="63">
        <f t="shared" si="81"/>
        <v>0</v>
      </c>
      <c r="BH54" s="63">
        <f t="shared" si="82"/>
        <v>0</v>
      </c>
      <c r="BI54" s="63">
        <f t="shared" si="83"/>
        <v>0</v>
      </c>
      <c r="BJ54" s="63">
        <f t="shared" si="84"/>
        <v>0</v>
      </c>
      <c r="BK54" s="63">
        <f t="shared" si="85"/>
        <v>0</v>
      </c>
      <c r="BL54" s="63">
        <f t="shared" si="86"/>
        <v>0</v>
      </c>
      <c r="BM54" s="63">
        <f t="shared" si="87"/>
        <v>0</v>
      </c>
      <c r="BN54" s="63">
        <f t="shared" si="88"/>
        <v>0</v>
      </c>
      <c r="BO54" s="63">
        <f t="shared" si="89"/>
        <v>0</v>
      </c>
      <c r="BP54" s="63">
        <f t="shared" si="90"/>
        <v>0</v>
      </c>
      <c r="BS54" s="166">
        <f t="shared" si="66"/>
        <v>0</v>
      </c>
      <c r="BT54" s="166">
        <f t="shared" si="67"/>
        <v>0</v>
      </c>
      <c r="BU54" s="166">
        <f t="shared" si="68"/>
        <v>0</v>
      </c>
      <c r="BV54" s="166">
        <f t="shared" si="69"/>
        <v>0</v>
      </c>
      <c r="BW54" s="166">
        <f t="shared" si="70"/>
        <v>0</v>
      </c>
      <c r="BX54" s="166">
        <f t="shared" si="71"/>
        <v>0</v>
      </c>
      <c r="BY54" s="166">
        <f t="shared" si="72"/>
        <v>0</v>
      </c>
      <c r="BZ54" s="166">
        <f t="shared" si="73"/>
        <v>0</v>
      </c>
      <c r="CA54" s="166">
        <f t="shared" si="74"/>
        <v>0</v>
      </c>
      <c r="CB54" s="166">
        <f t="shared" si="75"/>
        <v>0</v>
      </c>
      <c r="CC54" s="166">
        <f t="shared" si="76"/>
        <v>0</v>
      </c>
      <c r="CD54" s="166">
        <f t="shared" si="77"/>
        <v>0</v>
      </c>
      <c r="CZ54" s="94" t="s">
        <v>132</v>
      </c>
      <c r="DI54" s="110"/>
    </row>
    <row r="55" spans="1:113" ht="12.75">
      <c r="A55" s="6" t="s">
        <v>256</v>
      </c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95"/>
      <c r="R55" s="95"/>
      <c r="S55" s="96"/>
      <c r="U55" s="1" t="s">
        <v>417</v>
      </c>
      <c r="V55" s="41" t="s">
        <v>46</v>
      </c>
      <c r="W55" s="1" t="s">
        <v>418</v>
      </c>
      <c r="X55" s="146">
        <v>-100</v>
      </c>
      <c r="Y55" s="146">
        <v>-400</v>
      </c>
      <c r="Z55" s="147">
        <v>-1000</v>
      </c>
      <c r="AA55" s="147">
        <v>-1900</v>
      </c>
      <c r="AB55" s="147">
        <v>-3100</v>
      </c>
      <c r="AC55" s="147">
        <v>-4800</v>
      </c>
      <c r="AD55" s="147">
        <v>-6700</v>
      </c>
      <c r="AE55" s="147">
        <v>-8800</v>
      </c>
      <c r="AF55" s="147">
        <v>-11100</v>
      </c>
      <c r="AG55" s="147">
        <v>-13500</v>
      </c>
      <c r="AH55" s="61">
        <v>-6500</v>
      </c>
      <c r="AI55" s="61">
        <v>-51400</v>
      </c>
      <c r="AJ55" s="62">
        <v>0</v>
      </c>
      <c r="AK55" s="61">
        <v>65</v>
      </c>
      <c r="AM55" s="1" t="s">
        <v>459</v>
      </c>
      <c r="AN55" s="41" t="s">
        <v>46</v>
      </c>
      <c r="AO55" s="1" t="s">
        <v>460</v>
      </c>
      <c r="AP55" s="149">
        <v>9.2</v>
      </c>
      <c r="AQ55" s="149">
        <v>16.5</v>
      </c>
      <c r="AR55" s="149">
        <v>17.3</v>
      </c>
      <c r="AS55" s="149">
        <v>17.8</v>
      </c>
      <c r="AT55" s="149">
        <v>11.2</v>
      </c>
      <c r="AU55" s="149">
        <v>5.9</v>
      </c>
      <c r="AV55" s="149">
        <v>4.6</v>
      </c>
      <c r="AW55" s="149">
        <v>4.8</v>
      </c>
      <c r="AX55" s="149">
        <v>5</v>
      </c>
      <c r="AY55" s="149">
        <v>5.2</v>
      </c>
      <c r="AZ55" s="167">
        <v>72</v>
      </c>
      <c r="BA55" s="167">
        <v>97.5</v>
      </c>
      <c r="BB55" s="62">
        <v>0</v>
      </c>
      <c r="BC55" s="2">
        <v>177</v>
      </c>
      <c r="BE55" s="63">
        <f t="shared" si="79"/>
        <v>0</v>
      </c>
      <c r="BF55" s="63">
        <f t="shared" si="80"/>
        <v>0</v>
      </c>
      <c r="BG55" s="63">
        <f t="shared" si="81"/>
        <v>0</v>
      </c>
      <c r="BH55" s="63">
        <f t="shared" si="82"/>
        <v>0</v>
      </c>
      <c r="BI55" s="63">
        <f t="shared" si="83"/>
        <v>0</v>
      </c>
      <c r="BJ55" s="63">
        <f t="shared" si="84"/>
        <v>0</v>
      </c>
      <c r="BK55" s="63">
        <f t="shared" si="85"/>
        <v>0</v>
      </c>
      <c r="BL55" s="63">
        <f t="shared" si="86"/>
        <v>0</v>
      </c>
      <c r="BM55" s="63">
        <f t="shared" si="87"/>
        <v>0</v>
      </c>
      <c r="BN55" s="63">
        <f t="shared" si="88"/>
        <v>0</v>
      </c>
      <c r="BO55" s="63">
        <f t="shared" si="89"/>
        <v>0</v>
      </c>
      <c r="BP55" s="63">
        <f t="shared" si="90"/>
        <v>0</v>
      </c>
      <c r="BS55" s="166">
        <f t="shared" si="66"/>
        <v>0</v>
      </c>
      <c r="BT55" s="166">
        <f t="shared" si="67"/>
        <v>0</v>
      </c>
      <c r="BU55" s="166">
        <f t="shared" si="68"/>
        <v>0</v>
      </c>
      <c r="BV55" s="166">
        <f t="shared" si="69"/>
        <v>0</v>
      </c>
      <c r="BW55" s="166">
        <f t="shared" si="70"/>
        <v>0</v>
      </c>
      <c r="BX55" s="166">
        <f t="shared" si="71"/>
        <v>0</v>
      </c>
      <c r="BY55" s="166">
        <f t="shared" si="72"/>
        <v>0</v>
      </c>
      <c r="BZ55" s="166">
        <f t="shared" si="73"/>
        <v>0</v>
      </c>
      <c r="CA55" s="166">
        <f t="shared" si="74"/>
        <v>0</v>
      </c>
      <c r="CB55" s="166">
        <f t="shared" si="75"/>
        <v>0</v>
      </c>
      <c r="CC55" s="166">
        <f t="shared" si="76"/>
        <v>0</v>
      </c>
      <c r="CD55" s="166">
        <f t="shared" si="77"/>
        <v>0</v>
      </c>
      <c r="CZ55" s="111"/>
      <c r="DA55" s="111"/>
      <c r="DI55" s="110"/>
    </row>
    <row r="56" spans="2:113" ht="12.75">
      <c r="B56" s="1" t="s">
        <v>50</v>
      </c>
      <c r="D56" s="105">
        <f>IF(D52&lt;&gt;0,((+D48/D52)*100),0)</f>
        <v>0</v>
      </c>
      <c r="E56" s="105">
        <f aca="true" t="shared" si="92" ref="E56:P56">IF(E52&lt;&gt;0,((+E48/E52)*100),0)</f>
        <v>-384.9328194611414</v>
      </c>
      <c r="F56" s="105">
        <f t="shared" si="92"/>
        <v>-125.63045552943366</v>
      </c>
      <c r="G56" s="105">
        <f t="shared" si="92"/>
        <v>-75.78461015556955</v>
      </c>
      <c r="H56" s="105">
        <f t="shared" si="92"/>
        <v>-52.643178366143495</v>
      </c>
      <c r="I56" s="105">
        <f t="shared" si="92"/>
        <v>-40.34804135721566</v>
      </c>
      <c r="J56" s="105">
        <f t="shared" si="92"/>
        <v>-32.51781987527635</v>
      </c>
      <c r="K56" s="105">
        <f t="shared" si="92"/>
        <v>-27.32685956010294</v>
      </c>
      <c r="L56" s="105">
        <f t="shared" si="92"/>
        <v>-23.211609905748208</v>
      </c>
      <c r="M56" s="105">
        <f t="shared" si="92"/>
        <v>-20.05450520155051</v>
      </c>
      <c r="N56" s="105"/>
      <c r="O56" s="105">
        <f t="shared" si="92"/>
        <v>-38.49282600497163</v>
      </c>
      <c r="P56" s="105">
        <f t="shared" si="92"/>
        <v>-37.975648461043896</v>
      </c>
      <c r="Q56" s="95"/>
      <c r="R56" s="95"/>
      <c r="S56" s="96"/>
      <c r="U56" s="1" t="s">
        <v>419</v>
      </c>
      <c r="V56" s="41" t="s">
        <v>46</v>
      </c>
      <c r="W56" s="1" t="s">
        <v>420</v>
      </c>
      <c r="X56" s="146">
        <v>-300</v>
      </c>
      <c r="Y56" s="146">
        <v>-1200</v>
      </c>
      <c r="Z56" s="146">
        <v>-2500</v>
      </c>
      <c r="AA56" s="146">
        <v>-4200</v>
      </c>
      <c r="AB56" s="146">
        <v>-6400</v>
      </c>
      <c r="AC56" s="146">
        <v>-8900</v>
      </c>
      <c r="AD56" s="146">
        <v>-11700</v>
      </c>
      <c r="AE56" s="146">
        <v>-14600</v>
      </c>
      <c r="AF56" s="146">
        <v>-17800</v>
      </c>
      <c r="AG56" s="146">
        <v>-20900</v>
      </c>
      <c r="AH56" s="61">
        <v>-14600</v>
      </c>
      <c r="AI56" s="61">
        <v>-88500</v>
      </c>
      <c r="AJ56" s="62">
        <v>0</v>
      </c>
      <c r="AK56" s="61">
        <v>66</v>
      </c>
      <c r="AM56" s="1" t="s">
        <v>461</v>
      </c>
      <c r="AN56" s="2" t="s">
        <v>46</v>
      </c>
      <c r="AO56" s="1" t="s">
        <v>462</v>
      </c>
      <c r="AP56" s="149">
        <v>1.3</v>
      </c>
      <c r="AQ56" s="149">
        <v>1.8</v>
      </c>
      <c r="AR56" s="149">
        <v>1.7</v>
      </c>
      <c r="AS56" s="149">
        <v>1.5</v>
      </c>
      <c r="AT56" s="149">
        <v>1.3</v>
      </c>
      <c r="AU56" s="149">
        <v>1.1</v>
      </c>
      <c r="AV56" s="149">
        <v>0.6</v>
      </c>
      <c r="AW56" s="149">
        <v>0.3</v>
      </c>
      <c r="AX56" s="149">
        <v>0.2</v>
      </c>
      <c r="AY56" s="149">
        <v>0.2</v>
      </c>
      <c r="AZ56" s="170">
        <v>7.6</v>
      </c>
      <c r="BA56" s="170">
        <v>10</v>
      </c>
      <c r="BB56" s="62">
        <v>0</v>
      </c>
      <c r="BC56" s="61">
        <v>179</v>
      </c>
      <c r="BE56" s="63">
        <f t="shared" si="79"/>
        <v>0</v>
      </c>
      <c r="BF56" s="63">
        <f t="shared" si="80"/>
        <v>0</v>
      </c>
      <c r="BG56" s="63">
        <f t="shared" si="81"/>
        <v>0</v>
      </c>
      <c r="BH56" s="63">
        <f t="shared" si="82"/>
        <v>0</v>
      </c>
      <c r="BI56" s="63">
        <f t="shared" si="83"/>
        <v>0</v>
      </c>
      <c r="BJ56" s="63">
        <f t="shared" si="84"/>
        <v>0</v>
      </c>
      <c r="BK56" s="63">
        <f t="shared" si="85"/>
        <v>0</v>
      </c>
      <c r="BL56" s="63">
        <f t="shared" si="86"/>
        <v>0</v>
      </c>
      <c r="BM56" s="63">
        <f t="shared" si="87"/>
        <v>0</v>
      </c>
      <c r="BN56" s="63">
        <f t="shared" si="88"/>
        <v>0</v>
      </c>
      <c r="BO56" s="63">
        <f t="shared" si="89"/>
        <v>0</v>
      </c>
      <c r="BP56" s="63">
        <f t="shared" si="90"/>
        <v>0</v>
      </c>
      <c r="BS56" s="166">
        <f t="shared" si="66"/>
        <v>0</v>
      </c>
      <c r="BT56" s="166">
        <f t="shared" si="67"/>
        <v>0</v>
      </c>
      <c r="BU56" s="166">
        <f t="shared" si="68"/>
        <v>0</v>
      </c>
      <c r="BV56" s="166">
        <f t="shared" si="69"/>
        <v>0</v>
      </c>
      <c r="BW56" s="166">
        <f t="shared" si="70"/>
        <v>0</v>
      </c>
      <c r="BX56" s="166">
        <f t="shared" si="71"/>
        <v>0</v>
      </c>
      <c r="BY56" s="166">
        <f t="shared" si="72"/>
        <v>0</v>
      </c>
      <c r="BZ56" s="166">
        <f t="shared" si="73"/>
        <v>0</v>
      </c>
      <c r="CA56" s="166">
        <f t="shared" si="74"/>
        <v>0</v>
      </c>
      <c r="CB56" s="166">
        <f t="shared" si="75"/>
        <v>0</v>
      </c>
      <c r="CC56" s="166">
        <f t="shared" si="76"/>
        <v>0</v>
      </c>
      <c r="CD56" s="166">
        <f t="shared" si="77"/>
        <v>0</v>
      </c>
      <c r="CZ56" s="111"/>
      <c r="DA56" s="111"/>
      <c r="DI56" s="110"/>
    </row>
    <row r="57" spans="2:105" ht="12.75">
      <c r="B57" s="1" t="s">
        <v>51</v>
      </c>
      <c r="D57" s="105">
        <f>IF(D52&lt;&gt;0,((+D49/D52)*100),0)</f>
        <v>59.215959288443166</v>
      </c>
      <c r="E57" s="105">
        <f aca="true" t="shared" si="93" ref="E57:P57">IF(E52&lt;&gt;0,((+E49/E52)*100),0)</f>
        <v>301.74105438087827</v>
      </c>
      <c r="F57" s="105">
        <f t="shared" si="93"/>
        <v>141.9186971904751</v>
      </c>
      <c r="G57" s="105">
        <f t="shared" si="93"/>
        <v>111.9407079583354</v>
      </c>
      <c r="H57" s="105">
        <f t="shared" si="93"/>
        <v>98.55875351182854</v>
      </c>
      <c r="I57" s="105">
        <f t="shared" si="93"/>
        <v>90.88433813892529</v>
      </c>
      <c r="J57" s="105">
        <f t="shared" si="93"/>
        <v>86.31788799643292</v>
      </c>
      <c r="K57" s="105">
        <f t="shared" si="93"/>
        <v>83.01371682799004</v>
      </c>
      <c r="L57" s="105">
        <f t="shared" si="93"/>
        <v>80.6398127377353</v>
      </c>
      <c r="M57" s="105">
        <f t="shared" si="93"/>
        <v>79.01811158436624</v>
      </c>
      <c r="N57" s="105"/>
      <c r="O57" s="105">
        <f t="shared" si="93"/>
        <v>91.00059067583528</v>
      </c>
      <c r="P57" s="105">
        <f t="shared" si="93"/>
        <v>89.7779352653018</v>
      </c>
      <c r="Q57" s="95"/>
      <c r="R57" s="95"/>
      <c r="S57" s="96"/>
      <c r="U57" s="1" t="s">
        <v>421</v>
      </c>
      <c r="V57" s="41" t="s">
        <v>46</v>
      </c>
      <c r="W57" s="1" t="s">
        <v>77</v>
      </c>
      <c r="X57" s="61">
        <v>0</v>
      </c>
      <c r="Y57" s="61">
        <v>0</v>
      </c>
      <c r="Z57" s="61">
        <v>0</v>
      </c>
      <c r="AA57" s="61">
        <v>0</v>
      </c>
      <c r="AB57" s="61">
        <v>0</v>
      </c>
      <c r="AC57" s="61">
        <v>0</v>
      </c>
      <c r="AD57" s="61">
        <v>0</v>
      </c>
      <c r="AE57" s="61">
        <v>0</v>
      </c>
      <c r="AF57" s="61">
        <v>0</v>
      </c>
      <c r="AG57" s="61">
        <v>0</v>
      </c>
      <c r="AH57" s="61">
        <v>0</v>
      </c>
      <c r="AI57" s="61">
        <v>0</v>
      </c>
      <c r="AJ57" s="62">
        <v>0</v>
      </c>
      <c r="AK57" s="61">
        <v>74</v>
      </c>
      <c r="AM57" s="1" t="s">
        <v>463</v>
      </c>
      <c r="AN57" s="2" t="s">
        <v>46</v>
      </c>
      <c r="AO57" s="1" t="s">
        <v>464</v>
      </c>
      <c r="AP57" s="160">
        <v>0</v>
      </c>
      <c r="AQ57" s="177">
        <v>5.2</v>
      </c>
      <c r="AR57" s="177">
        <v>16.8</v>
      </c>
      <c r="AS57" s="177">
        <v>26.4</v>
      </c>
      <c r="AT57" s="177">
        <v>30.4</v>
      </c>
      <c r="AU57" s="177">
        <v>34.1</v>
      </c>
      <c r="AV57" s="177">
        <v>36.2</v>
      </c>
      <c r="AW57" s="177">
        <v>33.9</v>
      </c>
      <c r="AX57" s="177">
        <v>30.3</v>
      </c>
      <c r="AY57" s="177">
        <v>28.1</v>
      </c>
      <c r="AZ57" s="165">
        <v>78.8</v>
      </c>
      <c r="BA57" s="165">
        <v>241.4</v>
      </c>
      <c r="BB57" s="62">
        <v>0</v>
      </c>
      <c r="BC57" s="61">
        <v>180</v>
      </c>
      <c r="BE57" s="63">
        <f t="shared" si="79"/>
        <v>0</v>
      </c>
      <c r="BF57" s="63">
        <f t="shared" si="80"/>
        <v>0</v>
      </c>
      <c r="BG57" s="63">
        <f t="shared" si="81"/>
        <v>0</v>
      </c>
      <c r="BH57" s="63">
        <f t="shared" si="82"/>
        <v>0</v>
      </c>
      <c r="BI57" s="63">
        <f t="shared" si="83"/>
        <v>0</v>
      </c>
      <c r="BJ57" s="63">
        <f t="shared" si="84"/>
        <v>0</v>
      </c>
      <c r="BK57" s="63">
        <f t="shared" si="85"/>
        <v>0</v>
      </c>
      <c r="BL57" s="63">
        <f t="shared" si="86"/>
        <v>0</v>
      </c>
      <c r="BM57" s="63">
        <f t="shared" si="87"/>
        <v>0</v>
      </c>
      <c r="BN57" s="63">
        <f t="shared" si="88"/>
        <v>0</v>
      </c>
      <c r="BO57" s="63">
        <f t="shared" si="89"/>
        <v>0</v>
      </c>
      <c r="BP57" s="63">
        <f t="shared" si="90"/>
        <v>0</v>
      </c>
      <c r="BS57" s="166">
        <f t="shared" si="66"/>
        <v>0</v>
      </c>
      <c r="BT57" s="166">
        <f t="shared" si="67"/>
        <v>0</v>
      </c>
      <c r="BU57" s="166">
        <f t="shared" si="68"/>
        <v>0</v>
      </c>
      <c r="BV57" s="166">
        <f t="shared" si="69"/>
        <v>0</v>
      </c>
      <c r="BW57" s="166">
        <f t="shared" si="70"/>
        <v>0</v>
      </c>
      <c r="BX57" s="166">
        <f t="shared" si="71"/>
        <v>0</v>
      </c>
      <c r="BY57" s="166">
        <f t="shared" si="72"/>
        <v>0</v>
      </c>
      <c r="BZ57" s="166">
        <f t="shared" si="73"/>
        <v>0</v>
      </c>
      <c r="CA57" s="166">
        <f t="shared" si="74"/>
        <v>0</v>
      </c>
      <c r="CB57" s="166">
        <f t="shared" si="75"/>
        <v>0</v>
      </c>
      <c r="CC57" s="166">
        <f t="shared" si="76"/>
        <v>0</v>
      </c>
      <c r="CD57" s="166">
        <f t="shared" si="77"/>
        <v>0</v>
      </c>
      <c r="CZ57" s="111"/>
      <c r="DA57" s="111"/>
    </row>
    <row r="58" spans="2:111" ht="12.75">
      <c r="B58" s="1" t="s">
        <v>72</v>
      </c>
      <c r="D58" s="105">
        <f>IF(D52&lt;&gt;0,((+D50/D52)*100),0)</f>
        <v>39.834040711556824</v>
      </c>
      <c r="E58" s="105">
        <f aca="true" t="shared" si="94" ref="E58:P58">IF(E52&lt;&gt;0,((+E50/E52)*100),0)</f>
        <v>182.3417650802631</v>
      </c>
      <c r="F58" s="105">
        <f t="shared" si="94"/>
        <v>82.98512837224459</v>
      </c>
      <c r="G58" s="105">
        <f t="shared" si="94"/>
        <v>62.89983076411067</v>
      </c>
      <c r="H58" s="105">
        <f t="shared" si="94"/>
        <v>52.86349981634254</v>
      </c>
      <c r="I58" s="105">
        <f t="shared" si="94"/>
        <v>47.89417504004659</v>
      </c>
      <c r="J58" s="105">
        <f t="shared" si="94"/>
        <v>44.36566941421998</v>
      </c>
      <c r="K58" s="105">
        <f t="shared" si="94"/>
        <v>42.33377527949405</v>
      </c>
      <c r="L58" s="105">
        <f t="shared" si="94"/>
        <v>40.536461612122395</v>
      </c>
      <c r="M58" s="105">
        <f t="shared" si="94"/>
        <v>38.993875346642355</v>
      </c>
      <c r="N58" s="105"/>
      <c r="O58" s="105">
        <f t="shared" si="94"/>
        <v>47.11176454570021</v>
      </c>
      <c r="P58" s="105">
        <f t="shared" si="94"/>
        <v>46.47878564530199</v>
      </c>
      <c r="Q58" s="95"/>
      <c r="R58" s="95"/>
      <c r="S58" s="96"/>
      <c r="U58" s="1" t="s">
        <v>421</v>
      </c>
      <c r="V58" s="41" t="s">
        <v>328</v>
      </c>
      <c r="W58" s="1" t="s">
        <v>268</v>
      </c>
      <c r="X58" s="148">
        <v>-3300</v>
      </c>
      <c r="Y58" s="148">
        <v>-7900</v>
      </c>
      <c r="Z58" s="148">
        <v>-13100</v>
      </c>
      <c r="AA58" s="148">
        <v>-18600</v>
      </c>
      <c r="AB58" s="148">
        <v>-24400</v>
      </c>
      <c r="AC58" s="148">
        <v>-30500</v>
      </c>
      <c r="AD58" s="148">
        <v>-36900</v>
      </c>
      <c r="AE58" s="148">
        <v>-43500</v>
      </c>
      <c r="AF58" s="148">
        <v>-50400</v>
      </c>
      <c r="AG58" s="148">
        <v>-57500</v>
      </c>
      <c r="AH58" s="61">
        <v>-67300</v>
      </c>
      <c r="AI58" s="61">
        <v>-286100</v>
      </c>
      <c r="AJ58" s="62">
        <v>0</v>
      </c>
      <c r="AK58" s="61">
        <v>74</v>
      </c>
      <c r="AM58" s="1" t="s">
        <v>465</v>
      </c>
      <c r="AN58" s="2" t="s">
        <v>46</v>
      </c>
      <c r="AO58" s="1" t="s">
        <v>466</v>
      </c>
      <c r="AP58" s="149">
        <v>5.3</v>
      </c>
      <c r="AQ58" s="149">
        <v>14.3</v>
      </c>
      <c r="AR58" s="149">
        <v>15.2</v>
      </c>
      <c r="AS58" s="149">
        <v>15.9</v>
      </c>
      <c r="AT58" s="149">
        <v>16.7</v>
      </c>
      <c r="AU58" s="149">
        <v>17.5</v>
      </c>
      <c r="AV58" s="149">
        <v>18.3</v>
      </c>
      <c r="AW58" s="149">
        <v>19.1</v>
      </c>
      <c r="AX58" s="149">
        <v>19.9</v>
      </c>
      <c r="AY58" s="149">
        <v>20.9</v>
      </c>
      <c r="AZ58" s="170">
        <v>67.4</v>
      </c>
      <c r="BA58" s="170">
        <v>163.1</v>
      </c>
      <c r="BB58" s="62">
        <v>0</v>
      </c>
      <c r="BC58" s="12">
        <v>182</v>
      </c>
      <c r="BE58" s="63">
        <f aca="true" t="shared" si="95" ref="BE58:BP61">X58*$AJ58</f>
        <v>0</v>
      </c>
      <c r="BF58" s="63">
        <f t="shared" si="95"/>
        <v>0</v>
      </c>
      <c r="BG58" s="63">
        <f t="shared" si="95"/>
        <v>0</v>
      </c>
      <c r="BH58" s="63">
        <f t="shared" si="95"/>
        <v>0</v>
      </c>
      <c r="BI58" s="63">
        <f t="shared" si="95"/>
        <v>0</v>
      </c>
      <c r="BJ58" s="63">
        <f t="shared" si="95"/>
        <v>0</v>
      </c>
      <c r="BK58" s="63">
        <f t="shared" si="95"/>
        <v>0</v>
      </c>
      <c r="BL58" s="63">
        <f t="shared" si="95"/>
        <v>0</v>
      </c>
      <c r="BM58" s="63">
        <f t="shared" si="95"/>
        <v>0</v>
      </c>
      <c r="BN58" s="63">
        <f t="shared" si="95"/>
        <v>0</v>
      </c>
      <c r="BO58" s="63">
        <f t="shared" si="95"/>
        <v>0</v>
      </c>
      <c r="BP58" s="63">
        <f t="shared" si="95"/>
        <v>0</v>
      </c>
      <c r="BS58" s="166">
        <f t="shared" si="66"/>
        <v>0</v>
      </c>
      <c r="BT58" s="166">
        <f t="shared" si="67"/>
        <v>0</v>
      </c>
      <c r="BU58" s="166">
        <f t="shared" si="68"/>
        <v>0</v>
      </c>
      <c r="BV58" s="166">
        <f t="shared" si="69"/>
        <v>0</v>
      </c>
      <c r="BW58" s="166">
        <f t="shared" si="70"/>
        <v>0</v>
      </c>
      <c r="BX58" s="166">
        <f t="shared" si="71"/>
        <v>0</v>
      </c>
      <c r="BY58" s="166">
        <f t="shared" si="72"/>
        <v>0</v>
      </c>
      <c r="BZ58" s="166">
        <f t="shared" si="73"/>
        <v>0</v>
      </c>
      <c r="CA58" s="166">
        <f t="shared" si="74"/>
        <v>0</v>
      </c>
      <c r="CB58" s="166">
        <f t="shared" si="75"/>
        <v>0</v>
      </c>
      <c r="CC58" s="166">
        <f t="shared" si="76"/>
        <v>0</v>
      </c>
      <c r="CD58" s="166">
        <f t="shared" si="77"/>
        <v>0</v>
      </c>
      <c r="CZ58" s="111"/>
      <c r="DA58" s="111"/>
      <c r="DG58" s="110" t="s">
        <v>46</v>
      </c>
    </row>
    <row r="59" spans="2:82" ht="12.75">
      <c r="B59" s="1" t="s">
        <v>45</v>
      </c>
      <c r="D59" s="105">
        <f>IF(D52&lt;&gt;0,((+D51/D52)*100),0)</f>
        <v>0.95</v>
      </c>
      <c r="E59" s="105">
        <f aca="true" t="shared" si="96" ref="E59:P59">IF(E52&lt;&gt;0,((+E51/E52)*100),0)</f>
        <v>0.8500000000000001</v>
      </c>
      <c r="F59" s="105">
        <f t="shared" si="96"/>
        <v>0.7266299667139964</v>
      </c>
      <c r="G59" s="105">
        <f t="shared" si="96"/>
        <v>0.9440714331234998</v>
      </c>
      <c r="H59" s="105">
        <f t="shared" si="96"/>
        <v>1.2209250379724215</v>
      </c>
      <c r="I59" s="105">
        <f t="shared" si="96"/>
        <v>1.5695281782437744</v>
      </c>
      <c r="J59" s="105">
        <f t="shared" si="96"/>
        <v>1.8342624646234447</v>
      </c>
      <c r="K59" s="105">
        <f t="shared" si="96"/>
        <v>1.9793674526188565</v>
      </c>
      <c r="L59" s="105">
        <f t="shared" si="96"/>
        <v>2.0353355558905157</v>
      </c>
      <c r="M59" s="105">
        <f t="shared" si="96"/>
        <v>2.0425182705419114</v>
      </c>
      <c r="N59" s="105"/>
      <c r="O59" s="105">
        <f t="shared" si="96"/>
        <v>0.38047078343614565</v>
      </c>
      <c r="P59" s="105">
        <f t="shared" si="96"/>
        <v>1.7189275504401076</v>
      </c>
      <c r="Q59" s="95"/>
      <c r="R59" s="95"/>
      <c r="S59" s="96"/>
      <c r="U59" s="1" t="s">
        <v>421</v>
      </c>
      <c r="V59" s="41" t="s">
        <v>329</v>
      </c>
      <c r="W59" s="1" t="s">
        <v>422</v>
      </c>
      <c r="X59" s="148">
        <v>-5500</v>
      </c>
      <c r="Y59" s="148">
        <v>-14300</v>
      </c>
      <c r="Z59" s="148">
        <v>-25000</v>
      </c>
      <c r="AA59" s="148">
        <v>-36600</v>
      </c>
      <c r="AB59" s="148">
        <v>-49400</v>
      </c>
      <c r="AC59" s="148">
        <v>-63900</v>
      </c>
      <c r="AD59" s="148">
        <v>-79500</v>
      </c>
      <c r="AE59" s="148">
        <v>-95800</v>
      </c>
      <c r="AF59" s="155">
        <v>-112100</v>
      </c>
      <c r="AG59" s="155">
        <v>128600</v>
      </c>
      <c r="AH59" s="61">
        <v>-130800</v>
      </c>
      <c r="AI59" s="61">
        <v>-610700</v>
      </c>
      <c r="AJ59" s="62">
        <v>0</v>
      </c>
      <c r="AK59" s="61">
        <v>74</v>
      </c>
      <c r="AM59" s="1" t="s">
        <v>467</v>
      </c>
      <c r="AN59" s="41" t="s">
        <v>46</v>
      </c>
      <c r="AO59" s="9" t="s">
        <v>468</v>
      </c>
      <c r="AP59" s="149">
        <v>2.1</v>
      </c>
      <c r="AQ59" s="149">
        <v>4.1</v>
      </c>
      <c r="AR59" s="149">
        <v>4.5</v>
      </c>
      <c r="AS59" s="149">
        <v>4.9</v>
      </c>
      <c r="AT59" s="149">
        <v>5.3</v>
      </c>
      <c r="AU59" s="149">
        <v>5.7</v>
      </c>
      <c r="AV59" s="149">
        <v>6.1</v>
      </c>
      <c r="AW59" s="149">
        <v>6.5</v>
      </c>
      <c r="AX59" s="149">
        <v>7</v>
      </c>
      <c r="AY59" s="149">
        <v>7.5</v>
      </c>
      <c r="AZ59" s="167">
        <v>20.9</v>
      </c>
      <c r="BA59" s="167">
        <v>53.7</v>
      </c>
      <c r="BB59" s="62">
        <v>0</v>
      </c>
      <c r="BC59" s="2">
        <v>184</v>
      </c>
      <c r="BE59" s="63">
        <f t="shared" si="95"/>
        <v>0</v>
      </c>
      <c r="BF59" s="63">
        <f t="shared" si="95"/>
        <v>0</v>
      </c>
      <c r="BG59" s="63">
        <f t="shared" si="95"/>
        <v>0</v>
      </c>
      <c r="BH59" s="63">
        <f t="shared" si="95"/>
        <v>0</v>
      </c>
      <c r="BI59" s="63">
        <f t="shared" si="95"/>
        <v>0</v>
      </c>
      <c r="BJ59" s="63">
        <f t="shared" si="95"/>
        <v>0</v>
      </c>
      <c r="BK59" s="63">
        <f t="shared" si="95"/>
        <v>0</v>
      </c>
      <c r="BL59" s="63">
        <f t="shared" si="95"/>
        <v>0</v>
      </c>
      <c r="BM59" s="63">
        <f t="shared" si="95"/>
        <v>0</v>
      </c>
      <c r="BN59" s="63">
        <f t="shared" si="95"/>
        <v>0</v>
      </c>
      <c r="BO59" s="63">
        <f t="shared" si="95"/>
        <v>0</v>
      </c>
      <c r="BP59" s="63">
        <f t="shared" si="95"/>
        <v>0</v>
      </c>
      <c r="BS59" s="166">
        <f t="shared" si="66"/>
        <v>0</v>
      </c>
      <c r="BT59" s="166">
        <f t="shared" si="67"/>
        <v>0</v>
      </c>
      <c r="BU59" s="166">
        <f t="shared" si="68"/>
        <v>0</v>
      </c>
      <c r="BV59" s="166">
        <f t="shared" si="69"/>
        <v>0</v>
      </c>
      <c r="BW59" s="166">
        <f t="shared" si="70"/>
        <v>0</v>
      </c>
      <c r="BX59" s="166">
        <f t="shared" si="71"/>
        <v>0</v>
      </c>
      <c r="BY59" s="166">
        <f t="shared" si="72"/>
        <v>0</v>
      </c>
      <c r="BZ59" s="166">
        <f t="shared" si="73"/>
        <v>0</v>
      </c>
      <c r="CA59" s="166">
        <f t="shared" si="74"/>
        <v>0</v>
      </c>
      <c r="CB59" s="166">
        <f t="shared" si="75"/>
        <v>0</v>
      </c>
      <c r="CC59" s="166">
        <f t="shared" si="76"/>
        <v>0</v>
      </c>
      <c r="CD59" s="166">
        <f t="shared" si="77"/>
        <v>0</v>
      </c>
    </row>
    <row r="60" spans="2:111" ht="12.75">
      <c r="B60" s="1" t="s">
        <v>46</v>
      </c>
      <c r="C60" s="6" t="s">
        <v>260</v>
      </c>
      <c r="D60" s="106">
        <f>SUM(D56:D59)</f>
        <v>99.99999999999999</v>
      </c>
      <c r="E60" s="106">
        <f aca="true" t="shared" si="97" ref="E60:P60">SUM(E56:E59)</f>
        <v>99.99999999999997</v>
      </c>
      <c r="F60" s="106">
        <f t="shared" si="97"/>
        <v>100.00000000000001</v>
      </c>
      <c r="G60" s="106">
        <f t="shared" si="97"/>
        <v>100</v>
      </c>
      <c r="H60" s="106">
        <f t="shared" si="97"/>
        <v>100</v>
      </c>
      <c r="I60" s="106">
        <f t="shared" si="97"/>
        <v>99.99999999999999</v>
      </c>
      <c r="J60" s="106">
        <f t="shared" si="97"/>
        <v>99.99999999999999</v>
      </c>
      <c r="K60" s="106">
        <f t="shared" si="97"/>
        <v>100.00000000000001</v>
      </c>
      <c r="L60" s="106">
        <f t="shared" si="97"/>
        <v>100</v>
      </c>
      <c r="M60" s="106">
        <f t="shared" si="97"/>
        <v>99.99999999999999</v>
      </c>
      <c r="N60" s="106"/>
      <c r="O60" s="106">
        <f t="shared" si="97"/>
        <v>100.00000000000001</v>
      </c>
      <c r="P60" s="106">
        <f t="shared" si="97"/>
        <v>100.00000000000001</v>
      </c>
      <c r="Q60" s="92" t="s">
        <v>46</v>
      </c>
      <c r="R60" s="95"/>
      <c r="S60" s="96"/>
      <c r="U60" s="1" t="s">
        <v>421</v>
      </c>
      <c r="V60" s="41" t="s">
        <v>423</v>
      </c>
      <c r="W60" s="1" t="s">
        <v>269</v>
      </c>
      <c r="X60" s="148">
        <v>-8800</v>
      </c>
      <c r="Y60" s="148">
        <v>-22100</v>
      </c>
      <c r="Z60" s="148">
        <v>-37700</v>
      </c>
      <c r="AA60" s="148">
        <v>-54300</v>
      </c>
      <c r="AB60" s="148">
        <v>-72000</v>
      </c>
      <c r="AC60" s="148">
        <v>-91500</v>
      </c>
      <c r="AD60" s="148">
        <v>-112100</v>
      </c>
      <c r="AE60" s="148">
        <v>-133200</v>
      </c>
      <c r="AF60" s="148">
        <v>-154400</v>
      </c>
      <c r="AG60" s="148">
        <v>-175700</v>
      </c>
      <c r="AH60" s="61">
        <v>-195000</v>
      </c>
      <c r="AI60" s="61">
        <v>-861900</v>
      </c>
      <c r="AJ60" s="62">
        <v>0</v>
      </c>
      <c r="AK60" s="61">
        <v>74</v>
      </c>
      <c r="AM60" s="1" t="s">
        <v>469</v>
      </c>
      <c r="AN60" s="41" t="s">
        <v>46</v>
      </c>
      <c r="AO60" s="2" t="s">
        <v>167</v>
      </c>
      <c r="AP60" s="149">
        <v>4.7</v>
      </c>
      <c r="AQ60" s="149">
        <v>10.8</v>
      </c>
      <c r="AR60" s="149">
        <v>11.1</v>
      </c>
      <c r="AS60" s="149">
        <v>11.4</v>
      </c>
      <c r="AT60" s="149">
        <v>11.7</v>
      </c>
      <c r="AU60" s="149">
        <v>12.1</v>
      </c>
      <c r="AV60" s="149">
        <v>12.5</v>
      </c>
      <c r="AW60" s="149">
        <v>12.9</v>
      </c>
      <c r="AX60" s="149">
        <v>13.3</v>
      </c>
      <c r="AY60" s="149">
        <v>13.7</v>
      </c>
      <c r="AZ60" s="167">
        <v>49.7</v>
      </c>
      <c r="BA60" s="167">
        <v>114.2</v>
      </c>
      <c r="BB60" s="62">
        <v>0</v>
      </c>
      <c r="BC60" s="2">
        <v>186</v>
      </c>
      <c r="BE60" s="63">
        <f t="shared" si="95"/>
        <v>0</v>
      </c>
      <c r="BF60" s="63">
        <f t="shared" si="95"/>
        <v>0</v>
      </c>
      <c r="BG60" s="63">
        <f t="shared" si="95"/>
        <v>0</v>
      </c>
      <c r="BH60" s="63">
        <f t="shared" si="95"/>
        <v>0</v>
      </c>
      <c r="BI60" s="63">
        <f t="shared" si="95"/>
        <v>0</v>
      </c>
      <c r="BJ60" s="63">
        <f t="shared" si="95"/>
        <v>0</v>
      </c>
      <c r="BK60" s="63">
        <f t="shared" si="95"/>
        <v>0</v>
      </c>
      <c r="BL60" s="63">
        <f t="shared" si="95"/>
        <v>0</v>
      </c>
      <c r="BM60" s="63">
        <f t="shared" si="95"/>
        <v>0</v>
      </c>
      <c r="BN60" s="63">
        <f t="shared" si="95"/>
        <v>0</v>
      </c>
      <c r="BO60" s="63">
        <f t="shared" si="95"/>
        <v>0</v>
      </c>
      <c r="BP60" s="63">
        <f t="shared" si="95"/>
        <v>0</v>
      </c>
      <c r="BS60" s="166">
        <f t="shared" si="66"/>
        <v>0</v>
      </c>
      <c r="BT60" s="166">
        <f t="shared" si="67"/>
        <v>0</v>
      </c>
      <c r="BU60" s="166">
        <f t="shared" si="68"/>
        <v>0</v>
      </c>
      <c r="BV60" s="166">
        <f t="shared" si="69"/>
        <v>0</v>
      </c>
      <c r="BW60" s="166">
        <f t="shared" si="70"/>
        <v>0</v>
      </c>
      <c r="BX60" s="166">
        <f t="shared" si="71"/>
        <v>0</v>
      </c>
      <c r="BY60" s="166">
        <f t="shared" si="72"/>
        <v>0</v>
      </c>
      <c r="BZ60" s="166">
        <f t="shared" si="73"/>
        <v>0</v>
      </c>
      <c r="CA60" s="166">
        <f t="shared" si="74"/>
        <v>0</v>
      </c>
      <c r="CB60" s="166">
        <f t="shared" si="75"/>
        <v>0</v>
      </c>
      <c r="CC60" s="166">
        <f t="shared" si="76"/>
        <v>0</v>
      </c>
      <c r="CD60" s="166">
        <f t="shared" si="77"/>
        <v>0</v>
      </c>
      <c r="CY60" s="64"/>
      <c r="DG60" s="110"/>
    </row>
    <row r="61" spans="17:82" ht="12.75">
      <c r="Q61" s="95"/>
      <c r="R61" s="92"/>
      <c r="S61" s="93"/>
      <c r="U61" s="1" t="s">
        <v>270</v>
      </c>
      <c r="V61" s="41" t="s">
        <v>46</v>
      </c>
      <c r="W61" s="1" t="s">
        <v>271</v>
      </c>
      <c r="X61" s="146">
        <v>-270</v>
      </c>
      <c r="Y61" s="146">
        <v>-680</v>
      </c>
      <c r="Z61" s="147">
        <v>-1100</v>
      </c>
      <c r="AA61" s="147">
        <v>-1550</v>
      </c>
      <c r="AB61" s="147">
        <v>-2060</v>
      </c>
      <c r="AC61" s="147">
        <v>-2150</v>
      </c>
      <c r="AD61" s="147">
        <v>-2230</v>
      </c>
      <c r="AE61" s="147">
        <v>-2330</v>
      </c>
      <c r="AF61" s="147">
        <v>-2430</v>
      </c>
      <c r="AG61" s="147">
        <v>-2520</v>
      </c>
      <c r="AH61" s="61">
        <v>-5660</v>
      </c>
      <c r="AI61" s="61">
        <v>-17320</v>
      </c>
      <c r="AJ61" s="62">
        <v>0</v>
      </c>
      <c r="AK61" s="61">
        <v>76</v>
      </c>
      <c r="AM61" s="1" t="s">
        <v>470</v>
      </c>
      <c r="AN61" s="41" t="s">
        <v>46</v>
      </c>
      <c r="AO61" s="2" t="s">
        <v>471</v>
      </c>
      <c r="AP61" s="149">
        <v>3.3</v>
      </c>
      <c r="AQ61" s="149">
        <v>6.5</v>
      </c>
      <c r="AR61" s="149">
        <v>6.9</v>
      </c>
      <c r="AS61" s="149">
        <v>7.3</v>
      </c>
      <c r="AT61" s="149">
        <v>7.7</v>
      </c>
      <c r="AU61" s="149">
        <v>8.1</v>
      </c>
      <c r="AV61" s="149">
        <v>8.5</v>
      </c>
      <c r="AW61" s="149">
        <v>8.9</v>
      </c>
      <c r="AX61" s="149">
        <v>9.3</v>
      </c>
      <c r="AY61" s="149">
        <v>9.7</v>
      </c>
      <c r="AZ61" s="167">
        <v>31.7</v>
      </c>
      <c r="BA61" s="167">
        <v>76.2</v>
      </c>
      <c r="BB61" s="62">
        <v>0</v>
      </c>
      <c r="BC61" s="2">
        <v>187</v>
      </c>
      <c r="BE61" s="63">
        <f t="shared" si="95"/>
        <v>0</v>
      </c>
      <c r="BF61" s="63">
        <f t="shared" si="95"/>
        <v>0</v>
      </c>
      <c r="BG61" s="63">
        <f t="shared" si="95"/>
        <v>0</v>
      </c>
      <c r="BH61" s="63">
        <f t="shared" si="95"/>
        <v>0</v>
      </c>
      <c r="BI61" s="63">
        <f t="shared" si="95"/>
        <v>0</v>
      </c>
      <c r="BJ61" s="63">
        <f t="shared" si="95"/>
        <v>0</v>
      </c>
      <c r="BK61" s="63">
        <f t="shared" si="95"/>
        <v>0</v>
      </c>
      <c r="BL61" s="63">
        <f t="shared" si="95"/>
        <v>0</v>
      </c>
      <c r="BM61" s="63">
        <f t="shared" si="95"/>
        <v>0</v>
      </c>
      <c r="BN61" s="63">
        <f t="shared" si="95"/>
        <v>0</v>
      </c>
      <c r="BO61" s="63">
        <f t="shared" si="95"/>
        <v>0</v>
      </c>
      <c r="BP61" s="63">
        <f t="shared" si="95"/>
        <v>0</v>
      </c>
      <c r="BS61" s="166">
        <f t="shared" si="66"/>
        <v>0</v>
      </c>
      <c r="BT61" s="166">
        <f t="shared" si="67"/>
        <v>0</v>
      </c>
      <c r="BU61" s="166">
        <f t="shared" si="68"/>
        <v>0</v>
      </c>
      <c r="BV61" s="166">
        <f t="shared" si="69"/>
        <v>0</v>
      </c>
      <c r="BW61" s="166">
        <f t="shared" si="70"/>
        <v>0</v>
      </c>
      <c r="BX61" s="166">
        <f t="shared" si="71"/>
        <v>0</v>
      </c>
      <c r="BY61" s="166">
        <f t="shared" si="72"/>
        <v>0</v>
      </c>
      <c r="BZ61" s="166">
        <f t="shared" si="73"/>
        <v>0</v>
      </c>
      <c r="CA61" s="166">
        <f t="shared" si="74"/>
        <v>0</v>
      </c>
      <c r="CB61" s="166">
        <f t="shared" si="75"/>
        <v>0</v>
      </c>
      <c r="CC61" s="166">
        <f t="shared" si="76"/>
        <v>0</v>
      </c>
      <c r="CD61" s="166">
        <f t="shared" si="77"/>
        <v>0</v>
      </c>
    </row>
    <row r="62" spans="8:82" ht="12">
      <c r="H62" s="90"/>
      <c r="I62" s="90"/>
      <c r="J62" s="90"/>
      <c r="K62" s="90"/>
      <c r="L62" s="90"/>
      <c r="M62" s="90"/>
      <c r="N62" s="90"/>
      <c r="O62" s="90"/>
      <c r="Q62" s="95"/>
      <c r="R62" s="95"/>
      <c r="S62" s="96"/>
      <c r="U62" s="1" t="s">
        <v>272</v>
      </c>
      <c r="V62" s="112" t="s">
        <v>46</v>
      </c>
      <c r="W62" s="5" t="s">
        <v>148</v>
      </c>
      <c r="X62" s="113"/>
      <c r="Y62" s="113"/>
      <c r="Z62" s="113"/>
      <c r="AA62" s="113"/>
      <c r="AB62" s="113"/>
      <c r="AC62" s="113"/>
      <c r="AD62" s="113"/>
      <c r="AE62" s="113" t="s">
        <v>46</v>
      </c>
      <c r="AF62" s="113" t="s">
        <v>46</v>
      </c>
      <c r="AG62" s="113" t="s">
        <v>46</v>
      </c>
      <c r="AH62" s="113" t="s">
        <v>46</v>
      </c>
      <c r="AI62" s="113" t="s">
        <v>46</v>
      </c>
      <c r="AJ62" s="114">
        <v>0</v>
      </c>
      <c r="AK62" s="113">
        <v>78</v>
      </c>
      <c r="AM62" s="1" t="s">
        <v>497</v>
      </c>
      <c r="AN62" s="41" t="s">
        <v>46</v>
      </c>
      <c r="AO62" s="161" t="s">
        <v>498</v>
      </c>
      <c r="AP62" s="14" t="s">
        <v>46</v>
      </c>
      <c r="AQ62" s="14" t="s">
        <v>46</v>
      </c>
      <c r="AR62" s="14" t="s">
        <v>46</v>
      </c>
      <c r="AS62" s="14" t="s">
        <v>46</v>
      </c>
      <c r="AT62" s="14" t="s">
        <v>46</v>
      </c>
      <c r="AU62" s="14" t="s">
        <v>46</v>
      </c>
      <c r="AV62" s="14" t="s">
        <v>46</v>
      </c>
      <c r="AW62" s="14" t="s">
        <v>46</v>
      </c>
      <c r="AX62" s="14" t="s">
        <v>46</v>
      </c>
      <c r="AY62" s="14" t="s">
        <v>46</v>
      </c>
      <c r="AZ62" s="170" t="s">
        <v>46</v>
      </c>
      <c r="BA62" s="170" t="s">
        <v>46</v>
      </c>
      <c r="BB62" s="62" t="s">
        <v>46</v>
      </c>
      <c r="BC62" s="12">
        <v>189</v>
      </c>
      <c r="BE62" s="63">
        <v>0</v>
      </c>
      <c r="BF62" s="63">
        <v>0</v>
      </c>
      <c r="BG62" s="63">
        <v>0</v>
      </c>
      <c r="BH62" s="63">
        <v>0</v>
      </c>
      <c r="BI62" s="63">
        <v>0</v>
      </c>
      <c r="BJ62" s="63">
        <v>0</v>
      </c>
      <c r="BK62" s="63">
        <v>0</v>
      </c>
      <c r="BL62" s="63">
        <v>0</v>
      </c>
      <c r="BM62" s="63">
        <v>0</v>
      </c>
      <c r="BN62" s="63">
        <v>0</v>
      </c>
      <c r="BO62" s="63">
        <v>0</v>
      </c>
      <c r="BP62" s="63">
        <v>0</v>
      </c>
      <c r="BS62" s="166">
        <v>0</v>
      </c>
      <c r="BT62" s="166">
        <v>0</v>
      </c>
      <c r="BU62" s="166">
        <v>0</v>
      </c>
      <c r="BV62" s="166">
        <v>0</v>
      </c>
      <c r="BW62" s="166">
        <v>0</v>
      </c>
      <c r="BX62" s="166">
        <v>0</v>
      </c>
      <c r="BY62" s="166">
        <v>0</v>
      </c>
      <c r="BZ62" s="166">
        <v>0</v>
      </c>
      <c r="CA62" s="166">
        <v>0</v>
      </c>
      <c r="CB62" s="166">
        <v>0</v>
      </c>
      <c r="CC62" s="166">
        <v>0</v>
      </c>
      <c r="CD62" s="166">
        <v>0</v>
      </c>
    </row>
    <row r="63" spans="8:82" ht="12.75">
      <c r="H63" s="90"/>
      <c r="I63" s="90"/>
      <c r="J63" s="90"/>
      <c r="K63" s="90"/>
      <c r="L63" s="90"/>
      <c r="M63" s="90"/>
      <c r="N63" s="90"/>
      <c r="O63" s="90"/>
      <c r="P63" s="90"/>
      <c r="R63" s="95"/>
      <c r="S63" s="96"/>
      <c r="U63" s="1" t="s">
        <v>272</v>
      </c>
      <c r="V63" s="41" t="s">
        <v>149</v>
      </c>
      <c r="W63" s="1" t="s">
        <v>150</v>
      </c>
      <c r="X63" s="146">
        <v>-700</v>
      </c>
      <c r="Y63" s="147">
        <v>-1500</v>
      </c>
      <c r="Z63" s="147">
        <v>-2300</v>
      </c>
      <c r="AA63" s="147">
        <v>-2600</v>
      </c>
      <c r="AB63" s="147">
        <v>-2900</v>
      </c>
      <c r="AC63" s="147">
        <v>-3100</v>
      </c>
      <c r="AD63" s="147">
        <v>-3300</v>
      </c>
      <c r="AE63" s="147">
        <v>-3600</v>
      </c>
      <c r="AF63" s="147">
        <v>-3900</v>
      </c>
      <c r="AG63" s="147">
        <v>-4200</v>
      </c>
      <c r="AH63" s="61">
        <v>-10000</v>
      </c>
      <c r="AI63" s="61">
        <v>-28100</v>
      </c>
      <c r="AJ63" s="62">
        <v>0</v>
      </c>
      <c r="AK63" s="61">
        <v>78</v>
      </c>
      <c r="AM63" s="1" t="s">
        <v>497</v>
      </c>
      <c r="AN63" s="41" t="s">
        <v>499</v>
      </c>
      <c r="AO63" s="1" t="s">
        <v>500</v>
      </c>
      <c r="AP63" s="149">
        <v>0</v>
      </c>
      <c r="AQ63" s="149">
        <v>180</v>
      </c>
      <c r="AR63" s="149">
        <v>240</v>
      </c>
      <c r="AS63" s="149">
        <v>260</v>
      </c>
      <c r="AT63" s="149">
        <v>270</v>
      </c>
      <c r="AU63" s="149">
        <v>290</v>
      </c>
      <c r="AV63" s="149">
        <v>300</v>
      </c>
      <c r="AW63" s="149">
        <v>310</v>
      </c>
      <c r="AX63" s="149">
        <v>320</v>
      </c>
      <c r="AY63" s="149">
        <v>330</v>
      </c>
      <c r="AZ63" s="167">
        <v>950</v>
      </c>
      <c r="BA63" s="167">
        <v>2500</v>
      </c>
      <c r="BB63" s="62">
        <v>0</v>
      </c>
      <c r="BC63" s="2">
        <v>189</v>
      </c>
      <c r="BE63" s="63">
        <f aca="true" t="shared" si="98" ref="BE63:BP64">X63*$AJ63</f>
        <v>0</v>
      </c>
      <c r="BF63" s="63">
        <f t="shared" si="98"/>
        <v>0</v>
      </c>
      <c r="BG63" s="63">
        <f t="shared" si="98"/>
        <v>0</v>
      </c>
      <c r="BH63" s="63">
        <f t="shared" si="98"/>
        <v>0</v>
      </c>
      <c r="BI63" s="63">
        <f t="shared" si="98"/>
        <v>0</v>
      </c>
      <c r="BJ63" s="63">
        <f t="shared" si="98"/>
        <v>0</v>
      </c>
      <c r="BK63" s="63">
        <f t="shared" si="98"/>
        <v>0</v>
      </c>
      <c r="BL63" s="63">
        <f t="shared" si="98"/>
        <v>0</v>
      </c>
      <c r="BM63" s="63">
        <f t="shared" si="98"/>
        <v>0</v>
      </c>
      <c r="BN63" s="63">
        <f t="shared" si="98"/>
        <v>0</v>
      </c>
      <c r="BO63" s="63">
        <f t="shared" si="98"/>
        <v>0</v>
      </c>
      <c r="BP63" s="63">
        <f t="shared" si="98"/>
        <v>0</v>
      </c>
      <c r="BS63" s="166">
        <f aca="true" t="shared" si="99" ref="BS63:BS72">AP63*$BB63</f>
        <v>0</v>
      </c>
      <c r="BT63" s="166">
        <f aca="true" t="shared" si="100" ref="BT63:BT72">AQ63*$BB63</f>
        <v>0</v>
      </c>
      <c r="BU63" s="166">
        <f aca="true" t="shared" si="101" ref="BU63:BU72">AR63*$BB63</f>
        <v>0</v>
      </c>
      <c r="BV63" s="166">
        <f aca="true" t="shared" si="102" ref="BV63:BV72">AS63*$BB63</f>
        <v>0</v>
      </c>
      <c r="BW63" s="166">
        <f aca="true" t="shared" si="103" ref="BW63:BW72">AT63*$BB63</f>
        <v>0</v>
      </c>
      <c r="BX63" s="166">
        <f aca="true" t="shared" si="104" ref="BX63:BX72">AU63*$BB63</f>
        <v>0</v>
      </c>
      <c r="BY63" s="166">
        <f aca="true" t="shared" si="105" ref="BY63:BY72">AV63*$BB63</f>
        <v>0</v>
      </c>
      <c r="BZ63" s="166">
        <f aca="true" t="shared" si="106" ref="BZ63:BZ72">AW63*$BB63</f>
        <v>0</v>
      </c>
      <c r="CA63" s="166">
        <f aca="true" t="shared" si="107" ref="CA63:CA72">AX63*$BB63</f>
        <v>0</v>
      </c>
      <c r="CB63" s="166">
        <f aca="true" t="shared" si="108" ref="CB63:CB72">AY63*$BB63</f>
        <v>0</v>
      </c>
      <c r="CC63" s="166">
        <f aca="true" t="shared" si="109" ref="CC63:CC72">AZ63*$BB63</f>
        <v>0</v>
      </c>
      <c r="CD63" s="166">
        <f aca="true" t="shared" si="110" ref="CD63:CD72">BA63*$BB63</f>
        <v>0</v>
      </c>
    </row>
    <row r="64" spans="21:82" ht="12.75">
      <c r="U64" s="1" t="s">
        <v>272</v>
      </c>
      <c r="V64" s="41" t="s">
        <v>151</v>
      </c>
      <c r="W64" s="1" t="s">
        <v>152</v>
      </c>
      <c r="X64" s="146">
        <v>10</v>
      </c>
      <c r="Y64" s="146">
        <v>20</v>
      </c>
      <c r="Z64" s="146">
        <v>40</v>
      </c>
      <c r="AA64" s="146">
        <v>40</v>
      </c>
      <c r="AB64" s="146">
        <v>40</v>
      </c>
      <c r="AC64" s="146">
        <v>50</v>
      </c>
      <c r="AD64" s="146">
        <v>50</v>
      </c>
      <c r="AE64" s="146">
        <v>60</v>
      </c>
      <c r="AF64" s="146">
        <v>60</v>
      </c>
      <c r="AG64" s="146">
        <v>70</v>
      </c>
      <c r="AH64" s="61">
        <v>150</v>
      </c>
      <c r="AI64" s="61">
        <v>440</v>
      </c>
      <c r="AJ64" s="62">
        <v>0</v>
      </c>
      <c r="AK64" s="61">
        <v>78</v>
      </c>
      <c r="AM64" s="1" t="s">
        <v>497</v>
      </c>
      <c r="AN64" s="2" t="s">
        <v>350</v>
      </c>
      <c r="AO64" s="2" t="s">
        <v>351</v>
      </c>
      <c r="AP64" s="149">
        <v>0</v>
      </c>
      <c r="AQ64" s="149">
        <v>100</v>
      </c>
      <c r="AR64" s="149">
        <v>140</v>
      </c>
      <c r="AS64" s="149">
        <v>140</v>
      </c>
      <c r="AT64" s="149">
        <v>150</v>
      </c>
      <c r="AU64" s="149">
        <v>160</v>
      </c>
      <c r="AV64" s="149">
        <v>160</v>
      </c>
      <c r="AW64" s="149">
        <v>170</v>
      </c>
      <c r="AX64" s="149">
        <v>180</v>
      </c>
      <c r="AY64" s="149">
        <v>190</v>
      </c>
      <c r="AZ64" s="167">
        <v>530</v>
      </c>
      <c r="BA64" s="167">
        <v>1390</v>
      </c>
      <c r="BB64" s="62">
        <v>0</v>
      </c>
      <c r="BC64" s="2">
        <v>189</v>
      </c>
      <c r="BE64" s="63">
        <f t="shared" si="98"/>
        <v>0</v>
      </c>
      <c r="BF64" s="63">
        <f t="shared" si="98"/>
        <v>0</v>
      </c>
      <c r="BG64" s="63">
        <f t="shared" si="98"/>
        <v>0</v>
      </c>
      <c r="BH64" s="63">
        <f t="shared" si="98"/>
        <v>0</v>
      </c>
      <c r="BI64" s="63">
        <f t="shared" si="98"/>
        <v>0</v>
      </c>
      <c r="BJ64" s="63">
        <f t="shared" si="98"/>
        <v>0</v>
      </c>
      <c r="BK64" s="63">
        <f t="shared" si="98"/>
        <v>0</v>
      </c>
      <c r="BL64" s="63">
        <f t="shared" si="98"/>
        <v>0</v>
      </c>
      <c r="BM64" s="63">
        <f t="shared" si="98"/>
        <v>0</v>
      </c>
      <c r="BN64" s="63">
        <f t="shared" si="98"/>
        <v>0</v>
      </c>
      <c r="BO64" s="63">
        <f t="shared" si="98"/>
        <v>0</v>
      </c>
      <c r="BP64" s="63">
        <f t="shared" si="98"/>
        <v>0</v>
      </c>
      <c r="BS64" s="166">
        <f t="shared" si="99"/>
        <v>0</v>
      </c>
      <c r="BT64" s="166">
        <f t="shared" si="100"/>
        <v>0</v>
      </c>
      <c r="BU64" s="166">
        <f t="shared" si="101"/>
        <v>0</v>
      </c>
      <c r="BV64" s="166">
        <f t="shared" si="102"/>
        <v>0</v>
      </c>
      <c r="BW64" s="166">
        <f t="shared" si="103"/>
        <v>0</v>
      </c>
      <c r="BX64" s="166">
        <f t="shared" si="104"/>
        <v>0</v>
      </c>
      <c r="BY64" s="166">
        <f t="shared" si="105"/>
        <v>0</v>
      </c>
      <c r="BZ64" s="166">
        <f t="shared" si="106"/>
        <v>0</v>
      </c>
      <c r="CA64" s="166">
        <f t="shared" si="107"/>
        <v>0</v>
      </c>
      <c r="CB64" s="166">
        <f t="shared" si="108"/>
        <v>0</v>
      </c>
      <c r="CC64" s="166">
        <f t="shared" si="109"/>
        <v>0</v>
      </c>
      <c r="CD64" s="166">
        <f t="shared" si="110"/>
        <v>0</v>
      </c>
    </row>
    <row r="65" spans="21:103" ht="12.75">
      <c r="U65" s="1" t="s">
        <v>153</v>
      </c>
      <c r="V65" s="41" t="s">
        <v>46</v>
      </c>
      <c r="W65" s="1" t="s">
        <v>279</v>
      </c>
      <c r="X65" s="61" t="s">
        <v>46</v>
      </c>
      <c r="Y65" s="61" t="s">
        <v>46</v>
      </c>
      <c r="Z65" s="61" t="s">
        <v>46</v>
      </c>
      <c r="AA65" s="61" t="s">
        <v>46</v>
      </c>
      <c r="AB65" s="61" t="s">
        <v>46</v>
      </c>
      <c r="AC65" s="61" t="s">
        <v>46</v>
      </c>
      <c r="AD65" s="61" t="s">
        <v>46</v>
      </c>
      <c r="AE65" s="61" t="s">
        <v>46</v>
      </c>
      <c r="AF65" s="61" t="s">
        <v>46</v>
      </c>
      <c r="AG65" s="61" t="s">
        <v>46</v>
      </c>
      <c r="AH65" s="61" t="s">
        <v>46</v>
      </c>
      <c r="AI65" s="61" t="s">
        <v>46</v>
      </c>
      <c r="AJ65" s="62">
        <v>0</v>
      </c>
      <c r="AK65" s="61">
        <v>80</v>
      </c>
      <c r="AM65" s="1" t="s">
        <v>352</v>
      </c>
      <c r="AN65" s="2"/>
      <c r="AO65" s="2" t="s">
        <v>353</v>
      </c>
      <c r="AP65" s="177">
        <v>20.9</v>
      </c>
      <c r="AQ65" s="177">
        <v>29.4</v>
      </c>
      <c r="AR65" s="177">
        <v>29.7</v>
      </c>
      <c r="AS65" s="177">
        <v>30</v>
      </c>
      <c r="AT65" s="177">
        <v>30.2</v>
      </c>
      <c r="AU65" s="177">
        <v>30.2</v>
      </c>
      <c r="AV65" s="177">
        <v>30.2</v>
      </c>
      <c r="AW65" s="177">
        <v>30.2</v>
      </c>
      <c r="AX65" s="177">
        <v>30.1</v>
      </c>
      <c r="AY65" s="177">
        <v>30</v>
      </c>
      <c r="AZ65" s="170">
        <v>140.2</v>
      </c>
      <c r="BA65" s="170">
        <v>291</v>
      </c>
      <c r="BB65" s="62">
        <v>0</v>
      </c>
      <c r="BC65" s="61">
        <v>191</v>
      </c>
      <c r="BE65" s="63">
        <v>0</v>
      </c>
      <c r="BF65" s="63">
        <v>0</v>
      </c>
      <c r="BG65" s="63">
        <v>0</v>
      </c>
      <c r="BH65" s="63">
        <v>0</v>
      </c>
      <c r="BI65" s="63">
        <v>0</v>
      </c>
      <c r="BJ65" s="63">
        <v>0</v>
      </c>
      <c r="BK65" s="63">
        <v>0</v>
      </c>
      <c r="BL65" s="63">
        <v>0</v>
      </c>
      <c r="BM65" s="63">
        <v>0</v>
      </c>
      <c r="BN65" s="63">
        <v>0</v>
      </c>
      <c r="BO65" s="63">
        <v>0</v>
      </c>
      <c r="BP65" s="63">
        <v>0</v>
      </c>
      <c r="BS65" s="166">
        <f t="shared" si="99"/>
        <v>0</v>
      </c>
      <c r="BT65" s="166">
        <f t="shared" si="100"/>
        <v>0</v>
      </c>
      <c r="BU65" s="166">
        <f t="shared" si="101"/>
        <v>0</v>
      </c>
      <c r="BV65" s="166">
        <f t="shared" si="102"/>
        <v>0</v>
      </c>
      <c r="BW65" s="166">
        <f t="shared" si="103"/>
        <v>0</v>
      </c>
      <c r="BX65" s="166">
        <f t="shared" si="104"/>
        <v>0</v>
      </c>
      <c r="BY65" s="166">
        <f t="shared" si="105"/>
        <v>0</v>
      </c>
      <c r="BZ65" s="166">
        <f t="shared" si="106"/>
        <v>0</v>
      </c>
      <c r="CA65" s="166">
        <f t="shared" si="107"/>
        <v>0</v>
      </c>
      <c r="CB65" s="166">
        <f t="shared" si="108"/>
        <v>0</v>
      </c>
      <c r="CC65" s="166">
        <f t="shared" si="109"/>
        <v>0</v>
      </c>
      <c r="CD65" s="166">
        <f t="shared" si="110"/>
        <v>0</v>
      </c>
      <c r="CY65" s="85" t="s">
        <v>16</v>
      </c>
    </row>
    <row r="66" spans="21:104" ht="12.75">
      <c r="U66" s="1" t="s">
        <v>153</v>
      </c>
      <c r="V66" s="41" t="s">
        <v>280</v>
      </c>
      <c r="W66" s="1" t="s">
        <v>281</v>
      </c>
      <c r="X66" s="147">
        <v>-2300</v>
      </c>
      <c r="Y66" s="147">
        <v>-5800</v>
      </c>
      <c r="Z66" s="147">
        <v>-9100</v>
      </c>
      <c r="AA66" s="147">
        <v>-10300</v>
      </c>
      <c r="AB66" s="147">
        <v>-11100</v>
      </c>
      <c r="AC66" s="147">
        <v>-11800</v>
      </c>
      <c r="AD66" s="147">
        <v>-12500</v>
      </c>
      <c r="AE66" s="147">
        <v>-13300</v>
      </c>
      <c r="AF66" s="147">
        <v>-14100</v>
      </c>
      <c r="AG66" s="147">
        <v>-14900</v>
      </c>
      <c r="AH66" s="61">
        <v>-38600</v>
      </c>
      <c r="AI66" s="61">
        <v>-105200</v>
      </c>
      <c r="AJ66" s="185">
        <v>0</v>
      </c>
      <c r="AK66" s="61">
        <v>80</v>
      </c>
      <c r="AM66" s="1" t="s">
        <v>355</v>
      </c>
      <c r="AN66" s="41" t="s">
        <v>46</v>
      </c>
      <c r="AO66" s="1" t="s">
        <v>356</v>
      </c>
      <c r="AP66" s="149">
        <v>4.8</v>
      </c>
      <c r="AQ66" s="149">
        <v>5.8</v>
      </c>
      <c r="AR66" s="149">
        <v>5.9</v>
      </c>
      <c r="AS66" s="149">
        <v>6</v>
      </c>
      <c r="AT66" s="149">
        <v>6</v>
      </c>
      <c r="AU66" s="149">
        <v>6.1</v>
      </c>
      <c r="AV66" s="149">
        <v>6.2</v>
      </c>
      <c r="AW66" s="149">
        <v>6.3</v>
      </c>
      <c r="AX66" s="149">
        <v>6.4</v>
      </c>
      <c r="AY66" s="149">
        <v>6.4</v>
      </c>
      <c r="AZ66" s="165">
        <v>28.5</v>
      </c>
      <c r="BA66" s="165">
        <v>59.9</v>
      </c>
      <c r="BB66" s="62">
        <v>0</v>
      </c>
      <c r="BC66" s="61">
        <v>193</v>
      </c>
      <c r="BE66" s="63">
        <f aca="true" t="shared" si="111" ref="BE66:BP67">X66*$AJ66</f>
        <v>0</v>
      </c>
      <c r="BF66" s="63">
        <f t="shared" si="111"/>
        <v>0</v>
      </c>
      <c r="BG66" s="63">
        <f t="shared" si="111"/>
        <v>0</v>
      </c>
      <c r="BH66" s="63">
        <f t="shared" si="111"/>
        <v>0</v>
      </c>
      <c r="BI66" s="63">
        <f t="shared" si="111"/>
        <v>0</v>
      </c>
      <c r="BJ66" s="63">
        <f t="shared" si="111"/>
        <v>0</v>
      </c>
      <c r="BK66" s="63">
        <f t="shared" si="111"/>
        <v>0</v>
      </c>
      <c r="BL66" s="63">
        <f t="shared" si="111"/>
        <v>0</v>
      </c>
      <c r="BM66" s="63">
        <f t="shared" si="111"/>
        <v>0</v>
      </c>
      <c r="BN66" s="63">
        <f t="shared" si="111"/>
        <v>0</v>
      </c>
      <c r="BO66" s="63">
        <f t="shared" si="111"/>
        <v>0</v>
      </c>
      <c r="BP66" s="63">
        <f t="shared" si="111"/>
        <v>0</v>
      </c>
      <c r="BS66" s="166">
        <f t="shared" si="99"/>
        <v>0</v>
      </c>
      <c r="BT66" s="166">
        <f t="shared" si="100"/>
        <v>0</v>
      </c>
      <c r="BU66" s="166">
        <f t="shared" si="101"/>
        <v>0</v>
      </c>
      <c r="BV66" s="166">
        <f t="shared" si="102"/>
        <v>0</v>
      </c>
      <c r="BW66" s="166">
        <f t="shared" si="103"/>
        <v>0</v>
      </c>
      <c r="BX66" s="166">
        <f t="shared" si="104"/>
        <v>0</v>
      </c>
      <c r="BY66" s="166">
        <f t="shared" si="105"/>
        <v>0</v>
      </c>
      <c r="BZ66" s="166">
        <f t="shared" si="106"/>
        <v>0</v>
      </c>
      <c r="CA66" s="166">
        <f t="shared" si="107"/>
        <v>0</v>
      </c>
      <c r="CB66" s="166">
        <f t="shared" si="108"/>
        <v>0</v>
      </c>
      <c r="CC66" s="166">
        <f t="shared" si="109"/>
        <v>0</v>
      </c>
      <c r="CD66" s="166">
        <f t="shared" si="110"/>
        <v>0</v>
      </c>
      <c r="CZ66" s="2" t="s">
        <v>146</v>
      </c>
    </row>
    <row r="67" spans="21:104" ht="12.75">
      <c r="U67" s="1" t="s">
        <v>153</v>
      </c>
      <c r="V67" s="41" t="s">
        <v>282</v>
      </c>
      <c r="W67" s="1" t="s">
        <v>152</v>
      </c>
      <c r="X67" s="146">
        <v>100</v>
      </c>
      <c r="Y67" s="146">
        <v>200</v>
      </c>
      <c r="Z67" s="146">
        <v>400</v>
      </c>
      <c r="AA67" s="146">
        <v>400</v>
      </c>
      <c r="AB67" s="146">
        <v>400</v>
      </c>
      <c r="AC67" s="146">
        <v>500</v>
      </c>
      <c r="AD67" s="146">
        <v>500</v>
      </c>
      <c r="AE67" s="146">
        <v>600</v>
      </c>
      <c r="AF67" s="146">
        <v>600</v>
      </c>
      <c r="AG67" s="146">
        <v>600</v>
      </c>
      <c r="AH67" s="61">
        <v>1500</v>
      </c>
      <c r="AI67" s="61">
        <v>4300</v>
      </c>
      <c r="AJ67" s="62">
        <v>0</v>
      </c>
      <c r="AK67" s="61">
        <v>80</v>
      </c>
      <c r="AM67" s="1" t="s">
        <v>354</v>
      </c>
      <c r="AN67" s="41" t="s">
        <v>46</v>
      </c>
      <c r="AO67" s="1" t="s">
        <v>511</v>
      </c>
      <c r="AP67" s="146">
        <v>0</v>
      </c>
      <c r="AQ67" s="146">
        <v>0</v>
      </c>
      <c r="AR67" s="149">
        <v>32.4</v>
      </c>
      <c r="AS67" s="149">
        <v>30.6</v>
      </c>
      <c r="AT67" s="149">
        <v>37.1</v>
      </c>
      <c r="AU67" s="149">
        <v>44.3</v>
      </c>
      <c r="AV67" s="149">
        <v>39.3</v>
      </c>
      <c r="AW67" s="149">
        <v>42.4</v>
      </c>
      <c r="AX67" s="149">
        <v>41.3</v>
      </c>
      <c r="AY67" s="149">
        <v>42.1</v>
      </c>
      <c r="AZ67" s="165">
        <v>100.1</v>
      </c>
      <c r="BA67" s="165">
        <v>309.5</v>
      </c>
      <c r="BB67" s="62">
        <v>0</v>
      </c>
      <c r="BC67" s="61">
        <v>195</v>
      </c>
      <c r="BE67" s="63">
        <f t="shared" si="111"/>
        <v>0</v>
      </c>
      <c r="BF67" s="63">
        <f t="shared" si="111"/>
        <v>0</v>
      </c>
      <c r="BG67" s="63">
        <f t="shared" si="111"/>
        <v>0</v>
      </c>
      <c r="BH67" s="63">
        <f t="shared" si="111"/>
        <v>0</v>
      </c>
      <c r="BI67" s="63">
        <f t="shared" si="111"/>
        <v>0</v>
      </c>
      <c r="BJ67" s="63">
        <f t="shared" si="111"/>
        <v>0</v>
      </c>
      <c r="BK67" s="63">
        <f t="shared" si="111"/>
        <v>0</v>
      </c>
      <c r="BL67" s="63">
        <f t="shared" si="111"/>
        <v>0</v>
      </c>
      <c r="BM67" s="63">
        <f t="shared" si="111"/>
        <v>0</v>
      </c>
      <c r="BN67" s="63">
        <f t="shared" si="111"/>
        <v>0</v>
      </c>
      <c r="BO67" s="63">
        <f t="shared" si="111"/>
        <v>0</v>
      </c>
      <c r="BP67" s="63">
        <f t="shared" si="111"/>
        <v>0</v>
      </c>
      <c r="BS67" s="166">
        <f t="shared" si="99"/>
        <v>0</v>
      </c>
      <c r="BT67" s="166">
        <f t="shared" si="100"/>
        <v>0</v>
      </c>
      <c r="BU67" s="166">
        <f t="shared" si="101"/>
        <v>0</v>
      </c>
      <c r="BV67" s="166">
        <f t="shared" si="102"/>
        <v>0</v>
      </c>
      <c r="BW67" s="166">
        <f t="shared" si="103"/>
        <v>0</v>
      </c>
      <c r="BX67" s="166">
        <f t="shared" si="104"/>
        <v>0</v>
      </c>
      <c r="BY67" s="166">
        <f t="shared" si="105"/>
        <v>0</v>
      </c>
      <c r="BZ67" s="166">
        <f t="shared" si="106"/>
        <v>0</v>
      </c>
      <c r="CA67" s="166">
        <f t="shared" si="107"/>
        <v>0</v>
      </c>
      <c r="CB67" s="166">
        <f t="shared" si="108"/>
        <v>0</v>
      </c>
      <c r="CC67" s="166">
        <f t="shared" si="109"/>
        <v>0</v>
      </c>
      <c r="CD67" s="166">
        <f t="shared" si="110"/>
        <v>0</v>
      </c>
      <c r="CZ67" s="2" t="s">
        <v>147</v>
      </c>
    </row>
    <row r="68" spans="1:104" ht="13.5" thickBot="1">
      <c r="A68" s="39" t="s">
        <v>64</v>
      </c>
      <c r="U68" s="1" t="s">
        <v>283</v>
      </c>
      <c r="V68" s="41" t="s">
        <v>46</v>
      </c>
      <c r="W68" s="156" t="s">
        <v>161</v>
      </c>
      <c r="X68" s="157" t="s">
        <v>162</v>
      </c>
      <c r="Y68" s="157" t="s">
        <v>163</v>
      </c>
      <c r="Z68" s="157" t="s">
        <v>46</v>
      </c>
      <c r="AA68" s="157" t="s">
        <v>46</v>
      </c>
      <c r="AB68" s="157" t="s">
        <v>46</v>
      </c>
      <c r="AC68" s="157" t="s">
        <v>46</v>
      </c>
      <c r="AD68" s="61" t="s">
        <v>46</v>
      </c>
      <c r="AE68" s="61" t="s">
        <v>46</v>
      </c>
      <c r="AF68" s="61" t="s">
        <v>46</v>
      </c>
      <c r="AG68" s="61" t="s">
        <v>46</v>
      </c>
      <c r="AH68" s="61" t="s">
        <v>46</v>
      </c>
      <c r="AI68" s="61" t="s">
        <v>46</v>
      </c>
      <c r="AJ68" s="62">
        <v>0</v>
      </c>
      <c r="AK68" s="61">
        <v>82</v>
      </c>
      <c r="AL68" s="10" t="s">
        <v>46</v>
      </c>
      <c r="AM68" s="1" t="s">
        <v>512</v>
      </c>
      <c r="AN68" s="41" t="s">
        <v>46</v>
      </c>
      <c r="AO68" s="1" t="s">
        <v>513</v>
      </c>
      <c r="AP68" s="149">
        <v>48.6</v>
      </c>
      <c r="AQ68" s="149">
        <v>53.1</v>
      </c>
      <c r="AR68" s="149">
        <v>58.6</v>
      </c>
      <c r="AS68" s="149">
        <v>61.4</v>
      </c>
      <c r="AT68" s="149">
        <v>64.2</v>
      </c>
      <c r="AU68" s="149">
        <v>66.9</v>
      </c>
      <c r="AV68" s="149">
        <v>70</v>
      </c>
      <c r="AW68" s="149">
        <v>73.1</v>
      </c>
      <c r="AX68" s="149">
        <v>76</v>
      </c>
      <c r="AY68" s="149">
        <v>79</v>
      </c>
      <c r="AZ68" s="170">
        <v>285.9</v>
      </c>
      <c r="BA68" s="170">
        <v>650.8</v>
      </c>
      <c r="BB68" s="62">
        <v>0</v>
      </c>
      <c r="BC68" s="12">
        <v>197</v>
      </c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S68" s="166">
        <f t="shared" si="99"/>
        <v>0</v>
      </c>
      <c r="BT68" s="166">
        <f t="shared" si="100"/>
        <v>0</v>
      </c>
      <c r="BU68" s="166">
        <f t="shared" si="101"/>
        <v>0</v>
      </c>
      <c r="BV68" s="166">
        <f t="shared" si="102"/>
        <v>0</v>
      </c>
      <c r="BW68" s="166">
        <f t="shared" si="103"/>
        <v>0</v>
      </c>
      <c r="BX68" s="166">
        <f t="shared" si="104"/>
        <v>0</v>
      </c>
      <c r="BY68" s="166">
        <f t="shared" si="105"/>
        <v>0</v>
      </c>
      <c r="BZ68" s="166">
        <f t="shared" si="106"/>
        <v>0</v>
      </c>
      <c r="CA68" s="166">
        <f t="shared" si="107"/>
        <v>0</v>
      </c>
      <c r="CB68" s="166">
        <f t="shared" si="108"/>
        <v>0</v>
      </c>
      <c r="CC68" s="166">
        <f t="shared" si="109"/>
        <v>0</v>
      </c>
      <c r="CD68" s="166">
        <f t="shared" si="110"/>
        <v>0</v>
      </c>
      <c r="CZ68" s="2" t="s">
        <v>96</v>
      </c>
    </row>
    <row r="69" spans="1:104" ht="12.75">
      <c r="A69" s="115"/>
      <c r="B69" s="116"/>
      <c r="C69" s="116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U69" s="1" t="s">
        <v>283</v>
      </c>
      <c r="V69" s="41" t="s">
        <v>164</v>
      </c>
      <c r="W69" s="1" t="s">
        <v>165</v>
      </c>
      <c r="X69" s="146">
        <v>-500</v>
      </c>
      <c r="Y69" s="146">
        <v>-900</v>
      </c>
      <c r="Z69" s="147">
        <v>-1000</v>
      </c>
      <c r="AA69" s="147">
        <v>-1100</v>
      </c>
      <c r="AB69" s="147">
        <v>-1200</v>
      </c>
      <c r="AC69" s="147">
        <v>-1300</v>
      </c>
      <c r="AD69" s="147">
        <v>-1400</v>
      </c>
      <c r="AE69" s="147">
        <v>-1600</v>
      </c>
      <c r="AF69" s="147">
        <v>-1700</v>
      </c>
      <c r="AG69" s="147">
        <v>-1800</v>
      </c>
      <c r="AH69" s="61">
        <v>-4700</v>
      </c>
      <c r="AI69" s="61">
        <v>-12500</v>
      </c>
      <c r="AJ69" s="62">
        <v>0</v>
      </c>
      <c r="AK69" s="61">
        <v>82</v>
      </c>
      <c r="AL69" s="10" t="s">
        <v>46</v>
      </c>
      <c r="AM69" s="1" t="s">
        <v>515</v>
      </c>
      <c r="AN69" s="41" t="s">
        <v>46</v>
      </c>
      <c r="AO69" s="2" t="s">
        <v>516</v>
      </c>
      <c r="AP69" s="146">
        <v>0</v>
      </c>
      <c r="AQ69" s="146">
        <v>0</v>
      </c>
      <c r="AR69" s="149">
        <v>-16</v>
      </c>
      <c r="AS69" s="149">
        <v>-25</v>
      </c>
      <c r="AT69" s="149">
        <v>-33</v>
      </c>
      <c r="AU69" s="149">
        <v>-36</v>
      </c>
      <c r="AV69" s="149">
        <v>-39</v>
      </c>
      <c r="AW69" s="149">
        <v>-41</v>
      </c>
      <c r="AX69" s="149">
        <v>-43</v>
      </c>
      <c r="AY69" s="149">
        <v>-49</v>
      </c>
      <c r="AZ69" s="149">
        <v>-74</v>
      </c>
      <c r="BA69" s="149">
        <v>-282</v>
      </c>
      <c r="BB69" s="62">
        <v>1</v>
      </c>
      <c r="BC69" s="61">
        <v>199</v>
      </c>
      <c r="BE69" s="63">
        <f aca="true" t="shared" si="112" ref="BE69:BE78">X69*$AJ69</f>
        <v>0</v>
      </c>
      <c r="BF69" s="63">
        <f aca="true" t="shared" si="113" ref="BF69:BF78">Y69*$AJ69</f>
        <v>0</v>
      </c>
      <c r="BG69" s="63">
        <f aca="true" t="shared" si="114" ref="BG69:BG78">Z69*$AJ69</f>
        <v>0</v>
      </c>
      <c r="BH69" s="63">
        <f aca="true" t="shared" si="115" ref="BH69:BH78">AA69*$AJ69</f>
        <v>0</v>
      </c>
      <c r="BI69" s="63">
        <f aca="true" t="shared" si="116" ref="BI69:BI78">AB69*$AJ69</f>
        <v>0</v>
      </c>
      <c r="BJ69" s="63">
        <f aca="true" t="shared" si="117" ref="BJ69:BJ78">AC69*$AJ69</f>
        <v>0</v>
      </c>
      <c r="BK69" s="63">
        <f aca="true" t="shared" si="118" ref="BK69:BK78">AD69*$AJ69</f>
        <v>0</v>
      </c>
      <c r="BL69" s="63">
        <f aca="true" t="shared" si="119" ref="BL69:BL78">AE69*$AJ69</f>
        <v>0</v>
      </c>
      <c r="BM69" s="63">
        <f aca="true" t="shared" si="120" ref="BM69:BM78">AF69*$AJ69</f>
        <v>0</v>
      </c>
      <c r="BN69" s="63">
        <f aca="true" t="shared" si="121" ref="BN69:BN78">AG69*$AJ69</f>
        <v>0</v>
      </c>
      <c r="BO69" s="63">
        <f aca="true" t="shared" si="122" ref="BO69:BO78">AH69*$AJ69</f>
        <v>0</v>
      </c>
      <c r="BP69" s="63">
        <f aca="true" t="shared" si="123" ref="BP69:BP78">AI69*$AJ69</f>
        <v>0</v>
      </c>
      <c r="BS69" s="166">
        <f t="shared" si="99"/>
        <v>0</v>
      </c>
      <c r="BT69" s="166">
        <f t="shared" si="100"/>
        <v>0</v>
      </c>
      <c r="BU69" s="166">
        <f t="shared" si="101"/>
        <v>-16</v>
      </c>
      <c r="BV69" s="166">
        <f t="shared" si="102"/>
        <v>-25</v>
      </c>
      <c r="BW69" s="166">
        <f t="shared" si="103"/>
        <v>-33</v>
      </c>
      <c r="BX69" s="166">
        <f t="shared" si="104"/>
        <v>-36</v>
      </c>
      <c r="BY69" s="166">
        <f t="shared" si="105"/>
        <v>-39</v>
      </c>
      <c r="BZ69" s="166">
        <f t="shared" si="106"/>
        <v>-41</v>
      </c>
      <c r="CA69" s="166">
        <f t="shared" si="107"/>
        <v>-43</v>
      </c>
      <c r="CB69" s="166">
        <f t="shared" si="108"/>
        <v>-49</v>
      </c>
      <c r="CC69" s="166">
        <f t="shared" si="109"/>
        <v>-74</v>
      </c>
      <c r="CD69" s="166">
        <f t="shared" si="110"/>
        <v>-282</v>
      </c>
      <c r="CZ69" s="2" t="s">
        <v>39</v>
      </c>
    </row>
    <row r="70" spans="1:105" ht="12.75">
      <c r="A70" s="118" t="s">
        <v>16</v>
      </c>
      <c r="B70" s="75"/>
      <c r="C70" s="75"/>
      <c r="D70" s="107">
        <v>2012</v>
      </c>
      <c r="E70" s="108">
        <v>2013</v>
      </c>
      <c r="F70" s="108">
        <v>2014</v>
      </c>
      <c r="G70" s="108">
        <v>2015</v>
      </c>
      <c r="H70" s="108">
        <v>2016</v>
      </c>
      <c r="I70" s="108">
        <v>2017</v>
      </c>
      <c r="J70" s="108">
        <v>2018</v>
      </c>
      <c r="K70" s="108">
        <v>2019</v>
      </c>
      <c r="L70" s="108">
        <v>2020</v>
      </c>
      <c r="M70" s="108">
        <v>2021</v>
      </c>
      <c r="N70" s="109"/>
      <c r="O70" s="109" t="s">
        <v>431</v>
      </c>
      <c r="P70" s="204" t="s">
        <v>432</v>
      </c>
      <c r="Q70" s="63"/>
      <c r="R70" s="63"/>
      <c r="S70" s="119"/>
      <c r="T70" s="1" t="s">
        <v>183</v>
      </c>
      <c r="U70" s="1" t="s">
        <v>283</v>
      </c>
      <c r="V70" s="41" t="s">
        <v>171</v>
      </c>
      <c r="W70" s="1" t="s">
        <v>172</v>
      </c>
      <c r="X70" s="146">
        <v>-500</v>
      </c>
      <c r="Y70" s="146">
        <v>-900</v>
      </c>
      <c r="Z70" s="147">
        <v>-1000</v>
      </c>
      <c r="AA70" s="147">
        <v>-1100</v>
      </c>
      <c r="AB70" s="147">
        <v>-1300</v>
      </c>
      <c r="AC70" s="147">
        <v>-1400</v>
      </c>
      <c r="AD70" s="147">
        <v>-1500</v>
      </c>
      <c r="AE70" s="147">
        <v>-1700</v>
      </c>
      <c r="AF70" s="147">
        <v>-1900</v>
      </c>
      <c r="AG70" s="147">
        <v>-2000</v>
      </c>
      <c r="AH70" s="61">
        <v>-4800</v>
      </c>
      <c r="AI70" s="61">
        <v>-13300</v>
      </c>
      <c r="AJ70" s="62">
        <v>0</v>
      </c>
      <c r="AK70" s="61">
        <v>82</v>
      </c>
      <c r="AL70" s="10" t="s">
        <v>46</v>
      </c>
      <c r="AM70" s="1" t="s">
        <v>514</v>
      </c>
      <c r="AN70" s="41" t="s">
        <v>46</v>
      </c>
      <c r="AO70" s="1" t="s">
        <v>363</v>
      </c>
      <c r="AP70" s="149">
        <v>4.1</v>
      </c>
      <c r="AQ70" s="149">
        <v>6.4</v>
      </c>
      <c r="AR70" s="149">
        <v>6.7</v>
      </c>
      <c r="AS70" s="149">
        <v>6.9</v>
      </c>
      <c r="AT70" s="149">
        <v>7.2</v>
      </c>
      <c r="AU70" s="149">
        <v>7.4</v>
      </c>
      <c r="AV70" s="149">
        <v>7.7</v>
      </c>
      <c r="AW70" s="149">
        <v>7.9</v>
      </c>
      <c r="AX70" s="149">
        <v>8.2</v>
      </c>
      <c r="AY70" s="149">
        <v>8.4</v>
      </c>
      <c r="AZ70" s="170">
        <v>31.3</v>
      </c>
      <c r="BA70" s="170">
        <v>70.9</v>
      </c>
      <c r="BB70" s="62">
        <v>0</v>
      </c>
      <c r="BC70" s="61">
        <v>201</v>
      </c>
      <c r="BE70" s="63">
        <f t="shared" si="112"/>
        <v>0</v>
      </c>
      <c r="BF70" s="63">
        <f t="shared" si="113"/>
        <v>0</v>
      </c>
      <c r="BG70" s="63">
        <f t="shared" si="114"/>
        <v>0</v>
      </c>
      <c r="BH70" s="63">
        <f t="shared" si="115"/>
        <v>0</v>
      </c>
      <c r="BI70" s="63">
        <f t="shared" si="116"/>
        <v>0</v>
      </c>
      <c r="BJ70" s="63">
        <f t="shared" si="117"/>
        <v>0</v>
      </c>
      <c r="BK70" s="63">
        <f t="shared" si="118"/>
        <v>0</v>
      </c>
      <c r="BL70" s="63">
        <f t="shared" si="119"/>
        <v>0</v>
      </c>
      <c r="BM70" s="63">
        <f t="shared" si="120"/>
        <v>0</v>
      </c>
      <c r="BN70" s="63">
        <f t="shared" si="121"/>
        <v>0</v>
      </c>
      <c r="BO70" s="63">
        <f t="shared" si="122"/>
        <v>0</v>
      </c>
      <c r="BP70" s="63">
        <f t="shared" si="123"/>
        <v>0</v>
      </c>
      <c r="BS70" s="166">
        <f t="shared" si="99"/>
        <v>0</v>
      </c>
      <c r="BT70" s="166">
        <f t="shared" si="100"/>
        <v>0</v>
      </c>
      <c r="BU70" s="166">
        <f t="shared" si="101"/>
        <v>0</v>
      </c>
      <c r="BV70" s="166">
        <f t="shared" si="102"/>
        <v>0</v>
      </c>
      <c r="BW70" s="166">
        <f t="shared" si="103"/>
        <v>0</v>
      </c>
      <c r="BX70" s="166">
        <f t="shared" si="104"/>
        <v>0</v>
      </c>
      <c r="BY70" s="166">
        <f t="shared" si="105"/>
        <v>0</v>
      </c>
      <c r="BZ70" s="166">
        <f t="shared" si="106"/>
        <v>0</v>
      </c>
      <c r="CA70" s="166">
        <f t="shared" si="107"/>
        <v>0</v>
      </c>
      <c r="CB70" s="166">
        <f t="shared" si="108"/>
        <v>0</v>
      </c>
      <c r="CC70" s="166">
        <f t="shared" si="109"/>
        <v>0</v>
      </c>
      <c r="CD70" s="166">
        <f t="shared" si="110"/>
        <v>0</v>
      </c>
      <c r="DA70" s="2" t="s">
        <v>200</v>
      </c>
    </row>
    <row r="71" spans="1:104" ht="13.5" thickBot="1">
      <c r="A71" s="101"/>
      <c r="B71" s="102"/>
      <c r="C71" s="102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U71" s="1" t="s">
        <v>173</v>
      </c>
      <c r="V71" s="41" t="s">
        <v>46</v>
      </c>
      <c r="W71" s="1" t="s">
        <v>301</v>
      </c>
      <c r="X71" s="146">
        <v>0</v>
      </c>
      <c r="Y71" s="146">
        <v>-100</v>
      </c>
      <c r="Z71" s="146">
        <v>-400</v>
      </c>
      <c r="AA71" s="146">
        <v>-700</v>
      </c>
      <c r="AB71" s="147">
        <v>-1000</v>
      </c>
      <c r="AC71" s="147">
        <v>-1200</v>
      </c>
      <c r="AD71" s="147">
        <v>-1200</v>
      </c>
      <c r="AE71" s="147">
        <v>-1200</v>
      </c>
      <c r="AF71" s="147">
        <v>-1300</v>
      </c>
      <c r="AG71" s="147">
        <v>-1300</v>
      </c>
      <c r="AH71" s="61">
        <v>-2200</v>
      </c>
      <c r="AI71" s="61">
        <v>-8400</v>
      </c>
      <c r="AJ71" s="62">
        <v>1</v>
      </c>
      <c r="AK71" s="61">
        <v>84</v>
      </c>
      <c r="AL71" s="10" t="s">
        <v>46</v>
      </c>
      <c r="AM71" s="1" t="s">
        <v>364</v>
      </c>
      <c r="AN71" s="41" t="s">
        <v>46</v>
      </c>
      <c r="AO71" s="1" t="s">
        <v>168</v>
      </c>
      <c r="AP71" s="149">
        <v>1.4</v>
      </c>
      <c r="AQ71" s="149">
        <v>1.9</v>
      </c>
      <c r="AR71" s="149">
        <v>2</v>
      </c>
      <c r="AS71" s="149">
        <v>2</v>
      </c>
      <c r="AT71" s="149">
        <v>2</v>
      </c>
      <c r="AU71" s="149">
        <v>2.1</v>
      </c>
      <c r="AV71" s="149">
        <v>2.1</v>
      </c>
      <c r="AW71" s="149">
        <v>2.1</v>
      </c>
      <c r="AX71" s="149">
        <v>2.1</v>
      </c>
      <c r="AY71" s="149">
        <v>2.2</v>
      </c>
      <c r="AZ71" s="165">
        <v>9.1</v>
      </c>
      <c r="BA71" s="165">
        <v>19.4</v>
      </c>
      <c r="BB71" s="62">
        <v>0</v>
      </c>
      <c r="BC71" s="61">
        <v>203</v>
      </c>
      <c r="BE71" s="63">
        <f t="shared" si="112"/>
        <v>0</v>
      </c>
      <c r="BF71" s="63">
        <f t="shared" si="113"/>
        <v>-100</v>
      </c>
      <c r="BG71" s="63">
        <f t="shared" si="114"/>
        <v>-400</v>
      </c>
      <c r="BH71" s="63">
        <f t="shared" si="115"/>
        <v>-700</v>
      </c>
      <c r="BI71" s="63">
        <f t="shared" si="116"/>
        <v>-1000</v>
      </c>
      <c r="BJ71" s="63">
        <f t="shared" si="117"/>
        <v>-1200</v>
      </c>
      <c r="BK71" s="63">
        <f t="shared" si="118"/>
        <v>-1200</v>
      </c>
      <c r="BL71" s="63">
        <f t="shared" si="119"/>
        <v>-1200</v>
      </c>
      <c r="BM71" s="63">
        <f t="shared" si="120"/>
        <v>-1300</v>
      </c>
      <c r="BN71" s="63">
        <f t="shared" si="121"/>
        <v>-1300</v>
      </c>
      <c r="BO71" s="63">
        <f t="shared" si="122"/>
        <v>-2200</v>
      </c>
      <c r="BP71" s="63">
        <f t="shared" si="123"/>
        <v>-8400</v>
      </c>
      <c r="BS71" s="166">
        <f t="shared" si="99"/>
        <v>0</v>
      </c>
      <c r="BT71" s="166">
        <f t="shared" si="100"/>
        <v>0</v>
      </c>
      <c r="BU71" s="166">
        <f t="shared" si="101"/>
        <v>0</v>
      </c>
      <c r="BV71" s="166">
        <f t="shared" si="102"/>
        <v>0</v>
      </c>
      <c r="BW71" s="166">
        <f t="shared" si="103"/>
        <v>0</v>
      </c>
      <c r="BX71" s="166">
        <f t="shared" si="104"/>
        <v>0</v>
      </c>
      <c r="BY71" s="166">
        <f t="shared" si="105"/>
        <v>0</v>
      </c>
      <c r="BZ71" s="166">
        <f t="shared" si="106"/>
        <v>0</v>
      </c>
      <c r="CA71" s="166">
        <f t="shared" si="107"/>
        <v>0</v>
      </c>
      <c r="CB71" s="166">
        <f t="shared" si="108"/>
        <v>0</v>
      </c>
      <c r="CC71" s="166">
        <f t="shared" si="109"/>
        <v>0</v>
      </c>
      <c r="CD71" s="166">
        <f t="shared" si="110"/>
        <v>0</v>
      </c>
      <c r="CZ71" s="2" t="s">
        <v>201</v>
      </c>
    </row>
    <row r="72" spans="1:104" ht="13.5" thickBot="1">
      <c r="A72" s="1" t="s">
        <v>46</v>
      </c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U72" s="1" t="s">
        <v>302</v>
      </c>
      <c r="V72" s="41" t="s">
        <v>46</v>
      </c>
      <c r="W72" s="1" t="s">
        <v>303</v>
      </c>
      <c r="X72" s="148">
        <v>-1900</v>
      </c>
      <c r="Y72" s="148">
        <v>-4900</v>
      </c>
      <c r="Z72" s="148">
        <v>-7100</v>
      </c>
      <c r="AA72" s="148">
        <v>-7000</v>
      </c>
      <c r="AB72" s="148">
        <v>-6000</v>
      </c>
      <c r="AC72" s="61">
        <v>-1</v>
      </c>
      <c r="AD72" s="61">
        <v>-1</v>
      </c>
      <c r="AE72" s="61">
        <v>-1</v>
      </c>
      <c r="AF72" s="61">
        <v>-1</v>
      </c>
      <c r="AG72" s="61">
        <v>-1</v>
      </c>
      <c r="AH72" s="61">
        <v>-26900</v>
      </c>
      <c r="AI72" s="61">
        <v>-26900</v>
      </c>
      <c r="AJ72" s="62">
        <v>0</v>
      </c>
      <c r="AK72" s="61">
        <v>86</v>
      </c>
      <c r="AL72" s="10" t="s">
        <v>46</v>
      </c>
      <c r="AM72" s="1" t="s">
        <v>365</v>
      </c>
      <c r="AN72" s="41" t="s">
        <v>46</v>
      </c>
      <c r="AO72" s="1" t="s">
        <v>366</v>
      </c>
      <c r="AP72" s="149">
        <v>88.2</v>
      </c>
      <c r="AQ72" s="149">
        <v>93.4</v>
      </c>
      <c r="AR72" s="149">
        <v>99.4</v>
      </c>
      <c r="AS72" s="149">
        <v>105.3</v>
      </c>
      <c r="AT72" s="149">
        <v>112.2</v>
      </c>
      <c r="AU72" s="149">
        <v>119.5</v>
      </c>
      <c r="AV72" s="149">
        <v>127.2</v>
      </c>
      <c r="AW72" s="149">
        <v>135.7</v>
      </c>
      <c r="AX72" s="149">
        <v>144.4</v>
      </c>
      <c r="AY72" s="149">
        <v>153.6</v>
      </c>
      <c r="AZ72" s="170">
        <v>498.5</v>
      </c>
      <c r="BA72" s="170">
        <v>1178.9</v>
      </c>
      <c r="BB72" s="62">
        <v>0</v>
      </c>
      <c r="BC72" s="61">
        <v>205</v>
      </c>
      <c r="BE72" s="63">
        <f t="shared" si="112"/>
        <v>0</v>
      </c>
      <c r="BF72" s="63">
        <f t="shared" si="113"/>
        <v>0</v>
      </c>
      <c r="BG72" s="63">
        <f t="shared" si="114"/>
        <v>0</v>
      </c>
      <c r="BH72" s="63">
        <f t="shared" si="115"/>
        <v>0</v>
      </c>
      <c r="BI72" s="63">
        <f t="shared" si="116"/>
        <v>0</v>
      </c>
      <c r="BJ72" s="63">
        <f t="shared" si="117"/>
        <v>0</v>
      </c>
      <c r="BK72" s="63">
        <f t="shared" si="118"/>
        <v>0</v>
      </c>
      <c r="BL72" s="63">
        <f t="shared" si="119"/>
        <v>0</v>
      </c>
      <c r="BM72" s="63">
        <f t="shared" si="120"/>
        <v>0</v>
      </c>
      <c r="BN72" s="63">
        <f t="shared" si="121"/>
        <v>0</v>
      </c>
      <c r="BO72" s="63">
        <f t="shared" si="122"/>
        <v>0</v>
      </c>
      <c r="BP72" s="63">
        <f t="shared" si="123"/>
        <v>0</v>
      </c>
      <c r="BS72" s="166">
        <f t="shared" si="99"/>
        <v>0</v>
      </c>
      <c r="BT72" s="166">
        <f t="shared" si="100"/>
        <v>0</v>
      </c>
      <c r="BU72" s="166">
        <f t="shared" si="101"/>
        <v>0</v>
      </c>
      <c r="BV72" s="166">
        <f t="shared" si="102"/>
        <v>0</v>
      </c>
      <c r="BW72" s="166">
        <f t="shared" si="103"/>
        <v>0</v>
      </c>
      <c r="BX72" s="166">
        <f t="shared" si="104"/>
        <v>0</v>
      </c>
      <c r="BY72" s="166">
        <f t="shared" si="105"/>
        <v>0</v>
      </c>
      <c r="BZ72" s="166">
        <f t="shared" si="106"/>
        <v>0</v>
      </c>
      <c r="CA72" s="166">
        <f t="shared" si="107"/>
        <v>0</v>
      </c>
      <c r="CB72" s="166">
        <f t="shared" si="108"/>
        <v>0</v>
      </c>
      <c r="CC72" s="166">
        <f t="shared" si="109"/>
        <v>0</v>
      </c>
      <c r="CD72" s="166">
        <f t="shared" si="110"/>
        <v>0</v>
      </c>
      <c r="CZ72" s="2" t="s">
        <v>141</v>
      </c>
    </row>
    <row r="73" spans="1:104" ht="14.25" thickBot="1" thickTop="1">
      <c r="A73" s="1" t="s">
        <v>83</v>
      </c>
      <c r="D73" s="139">
        <v>2450</v>
      </c>
      <c r="E73" s="142">
        <v>2813</v>
      </c>
      <c r="F73" s="142">
        <v>3042</v>
      </c>
      <c r="G73" s="141">
        <v>3399</v>
      </c>
      <c r="H73" s="141">
        <v>3606</v>
      </c>
      <c r="I73" s="141">
        <v>3779</v>
      </c>
      <c r="J73" s="141">
        <v>3943</v>
      </c>
      <c r="K73" s="141">
        <v>4103</v>
      </c>
      <c r="L73" s="141">
        <v>4280</v>
      </c>
      <c r="M73" s="141">
        <v>4494</v>
      </c>
      <c r="N73" s="141"/>
      <c r="O73" s="141">
        <v>15310</v>
      </c>
      <c r="P73" s="140">
        <v>35909</v>
      </c>
      <c r="Q73" s="63"/>
      <c r="R73" s="63"/>
      <c r="S73" s="119"/>
      <c r="U73" s="1" t="s">
        <v>304</v>
      </c>
      <c r="V73" s="41" t="s">
        <v>46</v>
      </c>
      <c r="W73" s="2" t="s">
        <v>305</v>
      </c>
      <c r="X73" s="149">
        <v>-900</v>
      </c>
      <c r="Y73" s="149">
        <v>-2600</v>
      </c>
      <c r="Z73" s="149">
        <v>-3500</v>
      </c>
      <c r="AA73" s="149">
        <v>-2800</v>
      </c>
      <c r="AB73" s="149">
        <v>-2200</v>
      </c>
      <c r="AC73" s="61">
        <v>-1</v>
      </c>
      <c r="AD73" s="61">
        <v>-1</v>
      </c>
      <c r="AE73" s="61">
        <v>-1</v>
      </c>
      <c r="AF73" s="61">
        <v>-1</v>
      </c>
      <c r="AG73" s="61">
        <v>-1</v>
      </c>
      <c r="AH73" s="61">
        <v>-12000</v>
      </c>
      <c r="AI73" s="61">
        <v>-12000</v>
      </c>
      <c r="AJ73" s="62">
        <v>0</v>
      </c>
      <c r="AK73" s="61">
        <v>88</v>
      </c>
      <c r="AL73" s="10" t="s">
        <v>46</v>
      </c>
      <c r="AM73" s="1"/>
      <c r="AN73" s="41"/>
      <c r="AO73" s="1"/>
      <c r="BB73" s="62"/>
      <c r="BE73" s="63">
        <f t="shared" si="112"/>
        <v>0</v>
      </c>
      <c r="BF73" s="63">
        <f t="shared" si="113"/>
        <v>0</v>
      </c>
      <c r="BG73" s="63">
        <f t="shared" si="114"/>
        <v>0</v>
      </c>
      <c r="BH73" s="63">
        <f t="shared" si="115"/>
        <v>0</v>
      </c>
      <c r="BI73" s="63">
        <f t="shared" si="116"/>
        <v>0</v>
      </c>
      <c r="BJ73" s="63">
        <f t="shared" si="117"/>
        <v>0</v>
      </c>
      <c r="BK73" s="63">
        <f t="shared" si="118"/>
        <v>0</v>
      </c>
      <c r="BL73" s="63">
        <f t="shared" si="119"/>
        <v>0</v>
      </c>
      <c r="BM73" s="63">
        <f t="shared" si="120"/>
        <v>0</v>
      </c>
      <c r="BN73" s="63">
        <f t="shared" si="121"/>
        <v>0</v>
      </c>
      <c r="BO73" s="63">
        <f t="shared" si="122"/>
        <v>0</v>
      </c>
      <c r="BP73" s="63">
        <f t="shared" si="123"/>
        <v>0</v>
      </c>
      <c r="BS73" s="166">
        <v>0</v>
      </c>
      <c r="BT73" s="166">
        <v>0</v>
      </c>
      <c r="BU73" s="166">
        <v>0</v>
      </c>
      <c r="BV73" s="166">
        <v>0</v>
      </c>
      <c r="BW73" s="166">
        <v>0</v>
      </c>
      <c r="BX73" s="166">
        <v>0</v>
      </c>
      <c r="BY73" s="166">
        <v>0</v>
      </c>
      <c r="BZ73" s="166">
        <v>0</v>
      </c>
      <c r="CA73" s="166">
        <v>0</v>
      </c>
      <c r="CB73" s="166">
        <v>0</v>
      </c>
      <c r="CC73" s="166">
        <v>0</v>
      </c>
      <c r="CD73" s="166">
        <v>0</v>
      </c>
      <c r="CZ73" s="2" t="s">
        <v>30</v>
      </c>
    </row>
    <row r="74" spans="1:104" ht="13.5" thickTop="1">
      <c r="A74" s="1" t="s">
        <v>185</v>
      </c>
      <c r="D74" s="86" t="s">
        <v>46</v>
      </c>
      <c r="E74" s="86" t="s">
        <v>46</v>
      </c>
      <c r="F74" s="86" t="s">
        <v>46</v>
      </c>
      <c r="G74" s="86" t="s">
        <v>46</v>
      </c>
      <c r="H74" s="86"/>
      <c r="I74" s="86"/>
      <c r="J74" s="86"/>
      <c r="K74" s="86"/>
      <c r="L74" s="86"/>
      <c r="M74" s="86"/>
      <c r="N74" s="86"/>
      <c r="O74" s="86"/>
      <c r="P74" s="76" t="s">
        <v>46</v>
      </c>
      <c r="Q74" s="1"/>
      <c r="R74" s="1"/>
      <c r="S74" s="10"/>
      <c r="U74" s="1" t="s">
        <v>306</v>
      </c>
      <c r="V74" s="41" t="s">
        <v>46</v>
      </c>
      <c r="W74" s="1" t="s">
        <v>307</v>
      </c>
      <c r="X74" s="146">
        <v>0</v>
      </c>
      <c r="Y74" s="146">
        <v>-30</v>
      </c>
      <c r="Z74" s="146">
        <v>-100</v>
      </c>
      <c r="AA74" s="146">
        <v>-180</v>
      </c>
      <c r="AB74" s="146">
        <v>-310</v>
      </c>
      <c r="AC74" s="61">
        <v>-1</v>
      </c>
      <c r="AD74" s="61">
        <v>-1</v>
      </c>
      <c r="AE74" s="61">
        <v>-1</v>
      </c>
      <c r="AF74" s="61">
        <v>-1</v>
      </c>
      <c r="AG74" s="61">
        <v>-1</v>
      </c>
      <c r="AH74" s="61">
        <v>-620</v>
      </c>
      <c r="AI74" s="61">
        <v>-620</v>
      </c>
      <c r="AJ74" s="62">
        <v>0</v>
      </c>
      <c r="AK74" s="61">
        <v>90</v>
      </c>
      <c r="AL74" s="10" t="s">
        <v>46</v>
      </c>
      <c r="AM74" s="1"/>
      <c r="AN74" s="41"/>
      <c r="AO74" s="6" t="s">
        <v>367</v>
      </c>
      <c r="BB74" s="62"/>
      <c r="BE74" s="63">
        <f t="shared" si="112"/>
        <v>0</v>
      </c>
      <c r="BF74" s="63">
        <f t="shared" si="113"/>
        <v>0</v>
      </c>
      <c r="BG74" s="63">
        <f t="shared" si="114"/>
        <v>0</v>
      </c>
      <c r="BH74" s="63">
        <f t="shared" si="115"/>
        <v>0</v>
      </c>
      <c r="BI74" s="63">
        <f t="shared" si="116"/>
        <v>0</v>
      </c>
      <c r="BJ74" s="63">
        <f t="shared" si="117"/>
        <v>0</v>
      </c>
      <c r="BK74" s="63">
        <f t="shared" si="118"/>
        <v>0</v>
      </c>
      <c r="BL74" s="63">
        <f t="shared" si="119"/>
        <v>0</v>
      </c>
      <c r="BM74" s="63">
        <f t="shared" si="120"/>
        <v>0</v>
      </c>
      <c r="BN74" s="63">
        <f t="shared" si="121"/>
        <v>0</v>
      </c>
      <c r="BO74" s="63">
        <f t="shared" si="122"/>
        <v>0</v>
      </c>
      <c r="BP74" s="63">
        <f t="shared" si="123"/>
        <v>0</v>
      </c>
      <c r="BS74" s="166">
        <v>0</v>
      </c>
      <c r="BT74" s="166">
        <v>0</v>
      </c>
      <c r="BU74" s="166">
        <v>0</v>
      </c>
      <c r="BV74" s="166">
        <v>0</v>
      </c>
      <c r="BW74" s="166">
        <v>0</v>
      </c>
      <c r="BX74" s="166">
        <v>0</v>
      </c>
      <c r="BY74" s="166">
        <v>0</v>
      </c>
      <c r="BZ74" s="166">
        <v>0</v>
      </c>
      <c r="CA74" s="166">
        <v>0</v>
      </c>
      <c r="CB74" s="166">
        <v>0</v>
      </c>
      <c r="CC74" s="166">
        <v>0</v>
      </c>
      <c r="CD74" s="166">
        <v>0</v>
      </c>
      <c r="CZ74" s="2" t="s">
        <v>261</v>
      </c>
    </row>
    <row r="75" spans="1:105" ht="12.75">
      <c r="A75" s="1" t="s">
        <v>191</v>
      </c>
      <c r="D75" s="86" t="s">
        <v>46</v>
      </c>
      <c r="E75" s="86" t="s">
        <v>46</v>
      </c>
      <c r="F75" s="86" t="s">
        <v>46</v>
      </c>
      <c r="G75" s="86" t="s">
        <v>46</v>
      </c>
      <c r="H75" s="86"/>
      <c r="I75" s="86"/>
      <c r="J75" s="86"/>
      <c r="K75" s="86"/>
      <c r="L75" s="86"/>
      <c r="M75" s="86"/>
      <c r="N75" s="86"/>
      <c r="O75" s="86"/>
      <c r="P75" s="76" t="s">
        <v>46</v>
      </c>
      <c r="Q75" s="1"/>
      <c r="R75" s="1"/>
      <c r="S75" s="10"/>
      <c r="U75" s="1" t="s">
        <v>309</v>
      </c>
      <c r="V75" s="41" t="s">
        <v>46</v>
      </c>
      <c r="W75" s="2" t="s">
        <v>308</v>
      </c>
      <c r="X75" s="146">
        <v>-60</v>
      </c>
      <c r="Y75" s="146">
        <v>-160</v>
      </c>
      <c r="Z75" s="146">
        <v>-350</v>
      </c>
      <c r="AA75" s="146">
        <v>-480</v>
      </c>
      <c r="AB75" s="146">
        <v>-540</v>
      </c>
      <c r="AC75" s="61">
        <v>-1</v>
      </c>
      <c r="AD75" s="61">
        <v>-1</v>
      </c>
      <c r="AE75" s="61">
        <v>-1</v>
      </c>
      <c r="AF75" s="61">
        <v>-1</v>
      </c>
      <c r="AG75" s="61">
        <v>-1</v>
      </c>
      <c r="AH75" s="61">
        <v>-1590</v>
      </c>
      <c r="AI75" s="61">
        <v>-1590</v>
      </c>
      <c r="AJ75" s="62">
        <v>0</v>
      </c>
      <c r="AK75" s="61">
        <v>92</v>
      </c>
      <c r="AL75" s="10" t="s">
        <v>46</v>
      </c>
      <c r="AM75" s="1"/>
      <c r="AN75" s="41"/>
      <c r="AO75" s="1"/>
      <c r="BB75" s="62"/>
      <c r="BE75" s="63">
        <f t="shared" si="112"/>
        <v>0</v>
      </c>
      <c r="BF75" s="63">
        <f t="shared" si="113"/>
        <v>0</v>
      </c>
      <c r="BG75" s="63">
        <f t="shared" si="114"/>
        <v>0</v>
      </c>
      <c r="BH75" s="63">
        <f t="shared" si="115"/>
        <v>0</v>
      </c>
      <c r="BI75" s="63">
        <f t="shared" si="116"/>
        <v>0</v>
      </c>
      <c r="BJ75" s="63">
        <f t="shared" si="117"/>
        <v>0</v>
      </c>
      <c r="BK75" s="63">
        <f t="shared" si="118"/>
        <v>0</v>
      </c>
      <c r="BL75" s="63">
        <f t="shared" si="119"/>
        <v>0</v>
      </c>
      <c r="BM75" s="63">
        <f t="shared" si="120"/>
        <v>0</v>
      </c>
      <c r="BN75" s="63">
        <f t="shared" si="121"/>
        <v>0</v>
      </c>
      <c r="BO75" s="63">
        <f t="shared" si="122"/>
        <v>0</v>
      </c>
      <c r="BP75" s="63">
        <f t="shared" si="123"/>
        <v>0</v>
      </c>
      <c r="BS75" s="166">
        <v>0</v>
      </c>
      <c r="BT75" s="166">
        <v>0</v>
      </c>
      <c r="BU75" s="166">
        <v>0</v>
      </c>
      <c r="BV75" s="166">
        <v>0</v>
      </c>
      <c r="BW75" s="166">
        <v>0</v>
      </c>
      <c r="BX75" s="166">
        <v>0</v>
      </c>
      <c r="BY75" s="166">
        <v>0</v>
      </c>
      <c r="BZ75" s="166">
        <v>0</v>
      </c>
      <c r="CA75" s="166">
        <v>0</v>
      </c>
      <c r="CB75" s="166">
        <v>0</v>
      </c>
      <c r="CC75" s="166">
        <v>0</v>
      </c>
      <c r="CD75" s="166">
        <v>0</v>
      </c>
      <c r="CZ75" s="2" t="s">
        <v>183</v>
      </c>
      <c r="DA75" s="2" t="s">
        <v>11</v>
      </c>
    </row>
    <row r="76" spans="1:103" ht="12.75">
      <c r="A76" s="1" t="s">
        <v>193</v>
      </c>
      <c r="D76" s="105">
        <f aca="true" t="shared" si="124" ref="D76:O79">CJ26</f>
        <v>0</v>
      </c>
      <c r="E76" s="105">
        <f t="shared" si="124"/>
        <v>0</v>
      </c>
      <c r="F76" s="105">
        <f t="shared" si="124"/>
        <v>0</v>
      </c>
      <c r="G76" s="105">
        <f t="shared" si="124"/>
        <v>0</v>
      </c>
      <c r="H76" s="105">
        <f t="shared" si="124"/>
        <v>0</v>
      </c>
      <c r="I76" s="105">
        <f t="shared" si="124"/>
        <v>0</v>
      </c>
      <c r="J76" s="105">
        <f t="shared" si="124"/>
        <v>0</v>
      </c>
      <c r="K76" s="105">
        <f t="shared" si="124"/>
        <v>0</v>
      </c>
      <c r="L76" s="105">
        <f t="shared" si="124"/>
        <v>0</v>
      </c>
      <c r="M76" s="105">
        <f t="shared" si="124"/>
        <v>0</v>
      </c>
      <c r="N76" s="105"/>
      <c r="O76" s="105">
        <f t="shared" si="124"/>
        <v>0</v>
      </c>
      <c r="P76" s="105">
        <f>CU26</f>
        <v>0</v>
      </c>
      <c r="Q76" s="95"/>
      <c r="R76" s="95"/>
      <c r="S76" s="96"/>
      <c r="U76" s="1" t="s">
        <v>310</v>
      </c>
      <c r="V76" s="41" t="s">
        <v>46</v>
      </c>
      <c r="W76" s="1" t="s">
        <v>311</v>
      </c>
      <c r="X76" s="146">
        <v>-600</v>
      </c>
      <c r="Y76" s="147">
        <v>-1400</v>
      </c>
      <c r="Z76" s="147">
        <v>-1400</v>
      </c>
      <c r="AA76" s="147">
        <v>-1000</v>
      </c>
      <c r="AB76" s="146">
        <v>-700</v>
      </c>
      <c r="AC76" s="61">
        <v>-1</v>
      </c>
      <c r="AD76" s="61">
        <v>-1</v>
      </c>
      <c r="AE76" s="61">
        <v>-1</v>
      </c>
      <c r="AF76" s="61">
        <v>-1</v>
      </c>
      <c r="AG76" s="61">
        <v>-1</v>
      </c>
      <c r="AH76" s="61">
        <v>-5100</v>
      </c>
      <c r="AI76" s="61">
        <v>-5100</v>
      </c>
      <c r="AJ76" s="62">
        <v>0</v>
      </c>
      <c r="AK76" s="61">
        <v>94</v>
      </c>
      <c r="AL76" s="10" t="s">
        <v>46</v>
      </c>
      <c r="AM76" s="1" t="s">
        <v>368</v>
      </c>
      <c r="AN76" s="41"/>
      <c r="AO76" s="6" t="s">
        <v>528</v>
      </c>
      <c r="BB76" s="62"/>
      <c r="BE76" s="63">
        <f t="shared" si="112"/>
        <v>0</v>
      </c>
      <c r="BF76" s="63">
        <f t="shared" si="113"/>
        <v>0</v>
      </c>
      <c r="BG76" s="63">
        <f t="shared" si="114"/>
        <v>0</v>
      </c>
      <c r="BH76" s="63">
        <f t="shared" si="115"/>
        <v>0</v>
      </c>
      <c r="BI76" s="63">
        <f t="shared" si="116"/>
        <v>0</v>
      </c>
      <c r="BJ76" s="63">
        <f t="shared" si="117"/>
        <v>0</v>
      </c>
      <c r="BK76" s="63">
        <f t="shared" si="118"/>
        <v>0</v>
      </c>
      <c r="BL76" s="63">
        <f t="shared" si="119"/>
        <v>0</v>
      </c>
      <c r="BM76" s="63">
        <f t="shared" si="120"/>
        <v>0</v>
      </c>
      <c r="BN76" s="63">
        <f t="shared" si="121"/>
        <v>0</v>
      </c>
      <c r="BO76" s="63">
        <f t="shared" si="122"/>
        <v>0</v>
      </c>
      <c r="BP76" s="63">
        <f t="shared" si="123"/>
        <v>0</v>
      </c>
      <c r="BS76" s="166">
        <v>0</v>
      </c>
      <c r="BT76" s="166">
        <v>0</v>
      </c>
      <c r="BU76" s="166">
        <v>0</v>
      </c>
      <c r="BV76" s="166">
        <v>0</v>
      </c>
      <c r="BW76" s="166">
        <v>0</v>
      </c>
      <c r="BX76" s="166">
        <v>0</v>
      </c>
      <c r="BY76" s="166">
        <v>0</v>
      </c>
      <c r="BZ76" s="166">
        <v>0</v>
      </c>
      <c r="CA76" s="166">
        <v>0</v>
      </c>
      <c r="CB76" s="166">
        <v>0</v>
      </c>
      <c r="CC76" s="166">
        <v>0</v>
      </c>
      <c r="CD76" s="166">
        <v>0</v>
      </c>
      <c r="CY76" s="94" t="s">
        <v>109</v>
      </c>
    </row>
    <row r="77" spans="1:104" ht="12.75">
      <c r="A77" s="1" t="s">
        <v>112</v>
      </c>
      <c r="D77" s="105">
        <f t="shared" si="124"/>
        <v>0</v>
      </c>
      <c r="E77" s="105">
        <f t="shared" si="124"/>
        <v>0</v>
      </c>
      <c r="F77" s="105">
        <f t="shared" si="124"/>
        <v>0</v>
      </c>
      <c r="G77" s="105">
        <f t="shared" si="124"/>
        <v>0</v>
      </c>
      <c r="H77" s="105">
        <f t="shared" si="124"/>
        <v>0</v>
      </c>
      <c r="I77" s="105">
        <f t="shared" si="124"/>
        <v>0</v>
      </c>
      <c r="J77" s="105">
        <f t="shared" si="124"/>
        <v>0</v>
      </c>
      <c r="K77" s="105">
        <f t="shared" si="124"/>
        <v>0</v>
      </c>
      <c r="L77" s="105">
        <f t="shared" si="124"/>
        <v>0</v>
      </c>
      <c r="M77" s="105">
        <f t="shared" si="124"/>
        <v>0</v>
      </c>
      <c r="N77" s="105"/>
      <c r="O77" s="105">
        <f t="shared" si="124"/>
        <v>0</v>
      </c>
      <c r="P77" s="105">
        <f>CU27</f>
        <v>0</v>
      </c>
      <c r="Q77" s="95"/>
      <c r="R77" s="95"/>
      <c r="S77" s="96"/>
      <c r="U77" s="1" t="s">
        <v>312</v>
      </c>
      <c r="V77" s="41" t="s">
        <v>46</v>
      </c>
      <c r="W77" s="1" t="s">
        <v>315</v>
      </c>
      <c r="X77" s="146">
        <v>-250</v>
      </c>
      <c r="Y77" s="146">
        <v>-500</v>
      </c>
      <c r="Z77" s="146">
        <v>-550</v>
      </c>
      <c r="AA77" s="146">
        <v>-570</v>
      </c>
      <c r="AB77" s="146">
        <v>-970</v>
      </c>
      <c r="AC77" s="61">
        <v>-1</v>
      </c>
      <c r="AD77" s="61">
        <v>-1</v>
      </c>
      <c r="AE77" s="61">
        <v>-1</v>
      </c>
      <c r="AF77" s="61">
        <v>-1</v>
      </c>
      <c r="AG77" s="61">
        <v>-1</v>
      </c>
      <c r="AH77" s="147">
        <v>-2840</v>
      </c>
      <c r="AI77" s="147">
        <v>-2840</v>
      </c>
      <c r="AJ77" s="62">
        <v>0</v>
      </c>
      <c r="AK77" s="61">
        <v>96</v>
      </c>
      <c r="AL77" s="10" t="s">
        <v>46</v>
      </c>
      <c r="AM77" s="1" t="s">
        <v>368</v>
      </c>
      <c r="AN77" s="41" t="s">
        <v>529</v>
      </c>
      <c r="AO77" s="1" t="s">
        <v>537</v>
      </c>
      <c r="BB77" s="62"/>
      <c r="BE77" s="63">
        <f t="shared" si="112"/>
        <v>0</v>
      </c>
      <c r="BF77" s="63">
        <f t="shared" si="113"/>
        <v>0</v>
      </c>
      <c r="BG77" s="63">
        <f t="shared" si="114"/>
        <v>0</v>
      </c>
      <c r="BH77" s="63">
        <f t="shared" si="115"/>
        <v>0</v>
      </c>
      <c r="BI77" s="63">
        <f t="shared" si="116"/>
        <v>0</v>
      </c>
      <c r="BJ77" s="63">
        <f t="shared" si="117"/>
        <v>0</v>
      </c>
      <c r="BK77" s="63">
        <f t="shared" si="118"/>
        <v>0</v>
      </c>
      <c r="BL77" s="63">
        <f t="shared" si="119"/>
        <v>0</v>
      </c>
      <c r="BM77" s="63">
        <f t="shared" si="120"/>
        <v>0</v>
      </c>
      <c r="BN77" s="63">
        <f t="shared" si="121"/>
        <v>0</v>
      </c>
      <c r="BO77" s="63">
        <f t="shared" si="122"/>
        <v>0</v>
      </c>
      <c r="BP77" s="63">
        <f t="shared" si="123"/>
        <v>0</v>
      </c>
      <c r="BS77" s="166">
        <v>0</v>
      </c>
      <c r="BT77" s="166">
        <v>0</v>
      </c>
      <c r="BU77" s="166">
        <v>0</v>
      </c>
      <c r="BV77" s="166">
        <v>0</v>
      </c>
      <c r="BW77" s="166">
        <v>0</v>
      </c>
      <c r="BX77" s="166">
        <v>0</v>
      </c>
      <c r="BY77" s="166">
        <v>0</v>
      </c>
      <c r="BZ77" s="166">
        <v>0</v>
      </c>
      <c r="CA77" s="166">
        <v>0</v>
      </c>
      <c r="CB77" s="166">
        <v>0</v>
      </c>
      <c r="CC77" s="166">
        <v>0</v>
      </c>
      <c r="CD77" s="166">
        <v>0</v>
      </c>
      <c r="CZ77" s="2" t="s">
        <v>71</v>
      </c>
    </row>
    <row r="78" spans="1:104" ht="12.75">
      <c r="A78" s="1" t="s">
        <v>194</v>
      </c>
      <c r="D78" s="105">
        <f t="shared" si="124"/>
        <v>0</v>
      </c>
      <c r="E78" s="105">
        <f t="shared" si="124"/>
        <v>0</v>
      </c>
      <c r="F78" s="105">
        <f t="shared" si="124"/>
        <v>-16</v>
      </c>
      <c r="G78" s="105">
        <f t="shared" si="124"/>
        <v>-25</v>
      </c>
      <c r="H78" s="105">
        <f t="shared" si="124"/>
        <v>-33</v>
      </c>
      <c r="I78" s="105">
        <f t="shared" si="124"/>
        <v>-36</v>
      </c>
      <c r="J78" s="105">
        <f t="shared" si="124"/>
        <v>-39</v>
      </c>
      <c r="K78" s="105">
        <f t="shared" si="124"/>
        <v>-41</v>
      </c>
      <c r="L78" s="105">
        <f t="shared" si="124"/>
        <v>-43</v>
      </c>
      <c r="M78" s="105">
        <f t="shared" si="124"/>
        <v>-49</v>
      </c>
      <c r="N78" s="105"/>
      <c r="O78" s="105">
        <f t="shared" si="124"/>
        <v>-282</v>
      </c>
      <c r="P78" s="105">
        <f>CU28</f>
        <v>-282</v>
      </c>
      <c r="Q78" s="95"/>
      <c r="R78" s="95"/>
      <c r="S78" s="96"/>
      <c r="U78" s="1" t="s">
        <v>313</v>
      </c>
      <c r="V78" s="41" t="s">
        <v>46</v>
      </c>
      <c r="W78" s="1" t="s">
        <v>314</v>
      </c>
      <c r="X78" s="146">
        <v>-60</v>
      </c>
      <c r="Y78" s="146">
        <v>-140</v>
      </c>
      <c r="Z78" s="146">
        <v>-250</v>
      </c>
      <c r="AA78" s="146">
        <v>-380</v>
      </c>
      <c r="AB78" s="146">
        <v>-440</v>
      </c>
      <c r="AC78" s="61">
        <v>-1</v>
      </c>
      <c r="AD78" s="61">
        <v>-1</v>
      </c>
      <c r="AE78" s="61">
        <v>-1</v>
      </c>
      <c r="AF78" s="61">
        <v>-1</v>
      </c>
      <c r="AG78" s="61">
        <v>-1</v>
      </c>
      <c r="AH78" s="147">
        <v>-1270</v>
      </c>
      <c r="AI78" s="158">
        <v>-1270</v>
      </c>
      <c r="AJ78" s="62">
        <v>0</v>
      </c>
      <c r="AK78" s="61">
        <v>97</v>
      </c>
      <c r="AL78" s="10" t="s">
        <v>46</v>
      </c>
      <c r="AM78" s="1" t="s">
        <v>368</v>
      </c>
      <c r="AN78" s="41"/>
      <c r="AO78" s="1" t="s">
        <v>530</v>
      </c>
      <c r="AP78" s="170">
        <v>0</v>
      </c>
      <c r="AQ78" s="170">
        <v>-37.1</v>
      </c>
      <c r="AR78" s="170">
        <v>-57</v>
      </c>
      <c r="AS78" s="170">
        <v>-62.2</v>
      </c>
      <c r="AT78" s="170">
        <v>-67.7</v>
      </c>
      <c r="AU78" s="170">
        <v>-72.5</v>
      </c>
      <c r="AV78" s="170">
        <v>-77.3</v>
      </c>
      <c r="AW78" s="170">
        <v>-81.7</v>
      </c>
      <c r="AX78" s="170">
        <v>-86.3</v>
      </c>
      <c r="AY78" s="170">
        <v>-91.2</v>
      </c>
      <c r="AZ78" s="170">
        <v>-224</v>
      </c>
      <c r="BA78" s="170">
        <v>-633</v>
      </c>
      <c r="BB78" s="62">
        <v>0</v>
      </c>
      <c r="BC78" s="12">
        <v>211</v>
      </c>
      <c r="BE78" s="63">
        <f t="shared" si="112"/>
        <v>0</v>
      </c>
      <c r="BF78" s="63">
        <f t="shared" si="113"/>
        <v>0</v>
      </c>
      <c r="BG78" s="63">
        <f t="shared" si="114"/>
        <v>0</v>
      </c>
      <c r="BH78" s="63">
        <f t="shared" si="115"/>
        <v>0</v>
      </c>
      <c r="BI78" s="63">
        <f t="shared" si="116"/>
        <v>0</v>
      </c>
      <c r="BJ78" s="63">
        <f t="shared" si="117"/>
        <v>0</v>
      </c>
      <c r="BK78" s="63">
        <f t="shared" si="118"/>
        <v>0</v>
      </c>
      <c r="BL78" s="63">
        <f t="shared" si="119"/>
        <v>0</v>
      </c>
      <c r="BM78" s="63">
        <f t="shared" si="120"/>
        <v>0</v>
      </c>
      <c r="BN78" s="63">
        <f t="shared" si="121"/>
        <v>0</v>
      </c>
      <c r="BO78" s="63">
        <f t="shared" si="122"/>
        <v>0</v>
      </c>
      <c r="BP78" s="63">
        <f t="shared" si="123"/>
        <v>0</v>
      </c>
      <c r="BS78" s="166">
        <f aca="true" t="shared" si="125" ref="BS78:CD82">AP78*$BB78</f>
        <v>0</v>
      </c>
      <c r="BT78" s="166">
        <f t="shared" si="125"/>
        <v>0</v>
      </c>
      <c r="BU78" s="166">
        <f t="shared" si="125"/>
        <v>0</v>
      </c>
      <c r="BV78" s="166">
        <f t="shared" si="125"/>
        <v>0</v>
      </c>
      <c r="BW78" s="166">
        <f t="shared" si="125"/>
        <v>0</v>
      </c>
      <c r="BX78" s="166">
        <f t="shared" si="125"/>
        <v>0</v>
      </c>
      <c r="BY78" s="166">
        <f t="shared" si="125"/>
        <v>0</v>
      </c>
      <c r="BZ78" s="166">
        <f t="shared" si="125"/>
        <v>0</v>
      </c>
      <c r="CA78" s="166">
        <f t="shared" si="125"/>
        <v>0</v>
      </c>
      <c r="CB78" s="166">
        <f t="shared" si="125"/>
        <v>0</v>
      </c>
      <c r="CC78" s="166">
        <f t="shared" si="125"/>
        <v>0</v>
      </c>
      <c r="CD78" s="166">
        <f t="shared" si="125"/>
        <v>0</v>
      </c>
      <c r="CZ78" s="2" t="s">
        <v>81</v>
      </c>
    </row>
    <row r="79" spans="1:104" ht="12">
      <c r="A79" s="1" t="s">
        <v>170</v>
      </c>
      <c r="D79" s="105">
        <f t="shared" si="124"/>
        <v>0</v>
      </c>
      <c r="E79" s="105">
        <f t="shared" si="124"/>
        <v>0</v>
      </c>
      <c r="F79" s="105">
        <f t="shared" si="124"/>
        <v>0</v>
      </c>
      <c r="G79" s="105">
        <f t="shared" si="124"/>
        <v>0</v>
      </c>
      <c r="H79" s="105">
        <f t="shared" si="124"/>
        <v>0</v>
      </c>
      <c r="I79" s="105">
        <f t="shared" si="124"/>
        <v>0</v>
      </c>
      <c r="J79" s="105">
        <f t="shared" si="124"/>
        <v>0</v>
      </c>
      <c r="K79" s="105">
        <f t="shared" si="124"/>
        <v>0</v>
      </c>
      <c r="L79" s="105">
        <f t="shared" si="124"/>
        <v>0</v>
      </c>
      <c r="M79" s="105">
        <f t="shared" si="124"/>
        <v>0</v>
      </c>
      <c r="N79" s="105"/>
      <c r="O79" s="105">
        <f t="shared" si="124"/>
        <v>0</v>
      </c>
      <c r="P79" s="105">
        <f>CU29</f>
        <v>0</v>
      </c>
      <c r="Q79" s="95"/>
      <c r="R79" s="95"/>
      <c r="S79" s="96"/>
      <c r="U79" s="1" t="s">
        <v>316</v>
      </c>
      <c r="V79" s="41" t="s">
        <v>46</v>
      </c>
      <c r="W79" s="2" t="s">
        <v>317</v>
      </c>
      <c r="X79" s="61" t="s">
        <v>46</v>
      </c>
      <c r="Y79" s="61" t="s">
        <v>46</v>
      </c>
      <c r="Z79" s="61" t="s">
        <v>46</v>
      </c>
      <c r="AA79" s="61" t="s">
        <v>46</v>
      </c>
      <c r="AB79" s="61" t="s">
        <v>46</v>
      </c>
      <c r="AC79" s="61" t="s">
        <v>46</v>
      </c>
      <c r="AD79" s="61" t="s">
        <v>46</v>
      </c>
      <c r="AE79" s="61" t="s">
        <v>46</v>
      </c>
      <c r="AF79" s="61" t="s">
        <v>46</v>
      </c>
      <c r="AG79" s="61" t="s">
        <v>46</v>
      </c>
      <c r="AH79" s="61" t="s">
        <v>46</v>
      </c>
      <c r="AI79" s="12" t="s">
        <v>46</v>
      </c>
      <c r="AJ79" s="62">
        <v>0</v>
      </c>
      <c r="AK79" s="41">
        <v>98</v>
      </c>
      <c r="AL79" s="10" t="s">
        <v>46</v>
      </c>
      <c r="AM79" s="1" t="s">
        <v>368</v>
      </c>
      <c r="AN79" s="41"/>
      <c r="AO79" s="1" t="s">
        <v>531</v>
      </c>
      <c r="AP79" s="170">
        <v>0</v>
      </c>
      <c r="AQ79" s="170">
        <v>-31.9</v>
      </c>
      <c r="AR79" s="170">
        <v>-46</v>
      </c>
      <c r="AS79" s="170">
        <v>-46.2</v>
      </c>
      <c r="AT79" s="170">
        <v>-46.3</v>
      </c>
      <c r="AU79" s="170">
        <v>-46.2</v>
      </c>
      <c r="AV79" s="170">
        <v>-46.1</v>
      </c>
      <c r="AW79" s="170">
        <v>-46.4</v>
      </c>
      <c r="AX79" s="170">
        <v>-46.5</v>
      </c>
      <c r="AY79" s="170">
        <v>-46.2</v>
      </c>
      <c r="AZ79" s="170">
        <v>-170.4</v>
      </c>
      <c r="BA79" s="170">
        <v>-401.6</v>
      </c>
      <c r="BB79" s="62">
        <v>0</v>
      </c>
      <c r="BC79" s="12">
        <v>211</v>
      </c>
      <c r="BE79" s="63">
        <v>0</v>
      </c>
      <c r="BF79" s="63">
        <v>0</v>
      </c>
      <c r="BG79" s="63">
        <v>0</v>
      </c>
      <c r="BH79" s="63">
        <v>0</v>
      </c>
      <c r="BI79" s="63">
        <v>0</v>
      </c>
      <c r="BJ79" s="63">
        <v>0</v>
      </c>
      <c r="BK79" s="63">
        <v>0</v>
      </c>
      <c r="BL79" s="63">
        <v>0</v>
      </c>
      <c r="BM79" s="63">
        <v>0</v>
      </c>
      <c r="BN79" s="63">
        <v>0</v>
      </c>
      <c r="BO79" s="63">
        <v>0</v>
      </c>
      <c r="BP79" s="63">
        <v>0</v>
      </c>
      <c r="BS79" s="166">
        <f t="shared" si="125"/>
        <v>0</v>
      </c>
      <c r="BT79" s="166">
        <f t="shared" si="125"/>
        <v>0</v>
      </c>
      <c r="BU79" s="166">
        <f t="shared" si="125"/>
        <v>0</v>
      </c>
      <c r="BV79" s="166">
        <f t="shared" si="125"/>
        <v>0</v>
      </c>
      <c r="BW79" s="166">
        <f t="shared" si="125"/>
        <v>0</v>
      </c>
      <c r="BX79" s="166">
        <f t="shared" si="125"/>
        <v>0</v>
      </c>
      <c r="BY79" s="166">
        <f t="shared" si="125"/>
        <v>0</v>
      </c>
      <c r="BZ79" s="166">
        <f t="shared" si="125"/>
        <v>0</v>
      </c>
      <c r="CA79" s="166">
        <f t="shared" si="125"/>
        <v>0</v>
      </c>
      <c r="CB79" s="166">
        <f t="shared" si="125"/>
        <v>0</v>
      </c>
      <c r="CC79" s="166">
        <f t="shared" si="125"/>
        <v>0</v>
      </c>
      <c r="CD79" s="166">
        <f t="shared" si="125"/>
        <v>0</v>
      </c>
      <c r="CZ79" s="2" t="s">
        <v>44</v>
      </c>
    </row>
    <row r="80" spans="1:104" ht="12.75">
      <c r="A80" s="1" t="s">
        <v>86</v>
      </c>
      <c r="D80" s="105">
        <f>SUM(D76:D79)</f>
        <v>0</v>
      </c>
      <c r="E80" s="105">
        <f aca="true" t="shared" si="126" ref="E80:O80">SUM(E76:E79)</f>
        <v>0</v>
      </c>
      <c r="F80" s="105">
        <f t="shared" si="126"/>
        <v>-16</v>
      </c>
      <c r="G80" s="105">
        <f t="shared" si="126"/>
        <v>-25</v>
      </c>
      <c r="H80" s="105">
        <f t="shared" si="126"/>
        <v>-33</v>
      </c>
      <c r="I80" s="105">
        <f t="shared" si="126"/>
        <v>-36</v>
      </c>
      <c r="J80" s="105">
        <f t="shared" si="126"/>
        <v>-39</v>
      </c>
      <c r="K80" s="105">
        <f t="shared" si="126"/>
        <v>-41</v>
      </c>
      <c r="L80" s="105">
        <f t="shared" si="126"/>
        <v>-43</v>
      </c>
      <c r="M80" s="105">
        <f t="shared" si="126"/>
        <v>-49</v>
      </c>
      <c r="N80" s="105"/>
      <c r="O80" s="105">
        <f t="shared" si="126"/>
        <v>-282</v>
      </c>
      <c r="P80" s="105">
        <f>CU32</f>
        <v>-282</v>
      </c>
      <c r="Q80" s="95"/>
      <c r="R80" s="95"/>
      <c r="S80" s="96"/>
      <c r="U80" s="1" t="s">
        <v>316</v>
      </c>
      <c r="V80" s="11" t="s">
        <v>217</v>
      </c>
      <c r="W80" s="2" t="s">
        <v>318</v>
      </c>
      <c r="X80" s="148">
        <v>-3400</v>
      </c>
      <c r="Y80" s="148">
        <v>-8600</v>
      </c>
      <c r="Z80" s="148">
        <v>-14700</v>
      </c>
      <c r="AA80" s="148">
        <v>-21100</v>
      </c>
      <c r="AB80" s="148">
        <v>-27800</v>
      </c>
      <c r="AC80" s="148">
        <v>-34900</v>
      </c>
      <c r="AD80" s="148">
        <v>-42200</v>
      </c>
      <c r="AE80" s="148">
        <v>-49900</v>
      </c>
      <c r="AF80" s="148">
        <v>-57900</v>
      </c>
      <c r="AG80" s="148">
        <v>-66200</v>
      </c>
      <c r="AH80" s="61">
        <v>-75600</v>
      </c>
      <c r="AI80" s="61">
        <v>-326700</v>
      </c>
      <c r="AJ80" s="62">
        <v>1</v>
      </c>
      <c r="AK80" s="61">
        <v>98</v>
      </c>
      <c r="AL80" s="10" t="s">
        <v>46</v>
      </c>
      <c r="AM80" s="1" t="s">
        <v>368</v>
      </c>
      <c r="AN80" s="41"/>
      <c r="AO80" s="1" t="s">
        <v>532</v>
      </c>
      <c r="AP80" s="170">
        <v>0</v>
      </c>
      <c r="AQ80" s="170">
        <v>-7</v>
      </c>
      <c r="AR80" s="170">
        <v>-35.3</v>
      </c>
      <c r="AS80" s="170">
        <v>-36</v>
      </c>
      <c r="AT80" s="170">
        <v>-36.7</v>
      </c>
      <c r="AU80" s="170">
        <v>-37.2</v>
      </c>
      <c r="AV80" s="170">
        <v>-37.7</v>
      </c>
      <c r="AW80" s="170">
        <v>-38.1</v>
      </c>
      <c r="AX80" s="170">
        <v>-38.4</v>
      </c>
      <c r="AY80" s="170">
        <v>-38.8</v>
      </c>
      <c r="AZ80" s="170">
        <v>-115</v>
      </c>
      <c r="BA80" s="170">
        <v>-305</v>
      </c>
      <c r="BB80" s="62">
        <v>0</v>
      </c>
      <c r="BC80" s="12">
        <v>211</v>
      </c>
      <c r="BE80" s="63">
        <f aca="true" t="shared" si="127" ref="BE80:BP83">X80*$AJ80</f>
        <v>-3400</v>
      </c>
      <c r="BF80" s="63">
        <f t="shared" si="127"/>
        <v>-8600</v>
      </c>
      <c r="BG80" s="63">
        <f t="shared" si="127"/>
        <v>-14700</v>
      </c>
      <c r="BH80" s="63">
        <f t="shared" si="127"/>
        <v>-21100</v>
      </c>
      <c r="BI80" s="63">
        <f t="shared" si="127"/>
        <v>-27800</v>
      </c>
      <c r="BJ80" s="63">
        <f t="shared" si="127"/>
        <v>-34900</v>
      </c>
      <c r="BK80" s="63">
        <f t="shared" si="127"/>
        <v>-42200</v>
      </c>
      <c r="BL80" s="63">
        <f t="shared" si="127"/>
        <v>-49900</v>
      </c>
      <c r="BM80" s="63">
        <f t="shared" si="127"/>
        <v>-57900</v>
      </c>
      <c r="BN80" s="63">
        <f t="shared" si="127"/>
        <v>-66200</v>
      </c>
      <c r="BO80" s="63">
        <f t="shared" si="127"/>
        <v>-75600</v>
      </c>
      <c r="BP80" s="63">
        <f t="shared" si="127"/>
        <v>-326700</v>
      </c>
      <c r="BS80" s="166">
        <f t="shared" si="125"/>
        <v>0</v>
      </c>
      <c r="BT80" s="166">
        <f t="shared" si="125"/>
        <v>0</v>
      </c>
      <c r="BU80" s="166">
        <f t="shared" si="125"/>
        <v>0</v>
      </c>
      <c r="BV80" s="166">
        <f t="shared" si="125"/>
        <v>0</v>
      </c>
      <c r="BW80" s="166">
        <f t="shared" si="125"/>
        <v>0</v>
      </c>
      <c r="BX80" s="166">
        <f t="shared" si="125"/>
        <v>0</v>
      </c>
      <c r="BY80" s="166">
        <f t="shared" si="125"/>
        <v>0</v>
      </c>
      <c r="BZ80" s="166">
        <f t="shared" si="125"/>
        <v>0</v>
      </c>
      <c r="CA80" s="166">
        <f t="shared" si="125"/>
        <v>0</v>
      </c>
      <c r="CB80" s="166">
        <f t="shared" si="125"/>
        <v>0</v>
      </c>
      <c r="CC80" s="166">
        <f t="shared" si="125"/>
        <v>0</v>
      </c>
      <c r="CD80" s="166">
        <f t="shared" si="125"/>
        <v>0</v>
      </c>
      <c r="CZ80" s="2" t="s">
        <v>190</v>
      </c>
    </row>
    <row r="81" spans="1:104" ht="12.75">
      <c r="A81" s="1" t="s">
        <v>183</v>
      </c>
      <c r="C81" s="1" t="s">
        <v>46</v>
      </c>
      <c r="D81" s="121" t="s">
        <v>46</v>
      </c>
      <c r="E81" s="121" t="s">
        <v>46</v>
      </c>
      <c r="F81" s="121" t="s">
        <v>46</v>
      </c>
      <c r="G81" s="121" t="s">
        <v>46</v>
      </c>
      <c r="H81" s="121"/>
      <c r="I81" s="121"/>
      <c r="J81" s="121"/>
      <c r="K81" s="121"/>
      <c r="L81" s="121"/>
      <c r="M81" s="121"/>
      <c r="N81" s="121"/>
      <c r="O81" s="121"/>
      <c r="P81" s="120" t="s">
        <v>46</v>
      </c>
      <c r="Q81" s="92"/>
      <c r="R81" s="92"/>
      <c r="S81" s="93"/>
      <c r="U81" s="9" t="s">
        <v>319</v>
      </c>
      <c r="V81" s="11" t="s">
        <v>99</v>
      </c>
      <c r="W81" s="2" t="s">
        <v>320</v>
      </c>
      <c r="X81" s="149">
        <v>-4100</v>
      </c>
      <c r="Y81" s="149">
        <v>-12700</v>
      </c>
      <c r="Z81" s="149">
        <v>-24300</v>
      </c>
      <c r="AA81" s="149">
        <v>-37000</v>
      </c>
      <c r="AB81" s="149">
        <v>-51100</v>
      </c>
      <c r="AC81" s="149">
        <v>-67100</v>
      </c>
      <c r="AD81" s="149">
        <v>-84200</v>
      </c>
      <c r="AE81">
        <v>-102200</v>
      </c>
      <c r="AF81">
        <v>-120300</v>
      </c>
      <c r="AG81">
        <v>-139000</v>
      </c>
      <c r="AH81" s="61">
        <v>-129200</v>
      </c>
      <c r="AI81" s="61">
        <v>-642000</v>
      </c>
      <c r="AJ81" s="62">
        <v>0</v>
      </c>
      <c r="AK81" s="61">
        <v>98</v>
      </c>
      <c r="AL81" s="10" t="s">
        <v>46</v>
      </c>
      <c r="AM81" s="1" t="s">
        <v>368</v>
      </c>
      <c r="AN81" s="41"/>
      <c r="AO81" s="1" t="s">
        <v>533</v>
      </c>
      <c r="AP81" s="170">
        <v>0</v>
      </c>
      <c r="AQ81" s="170">
        <v>-5.1</v>
      </c>
      <c r="AR81" s="170">
        <v>-12.3</v>
      </c>
      <c r="AS81" s="170">
        <v>-12.1</v>
      </c>
      <c r="AT81" s="170">
        <v>-12.1</v>
      </c>
      <c r="AU81" s="170">
        <v>-11.9</v>
      </c>
      <c r="AV81" s="170">
        <v>-11.7</v>
      </c>
      <c r="AW81" s="170">
        <v>-11.5</v>
      </c>
      <c r="AX81" s="170">
        <v>-11.4</v>
      </c>
      <c r="AY81" s="170">
        <v>-11.4</v>
      </c>
      <c r="AZ81" s="170">
        <v>-41.6</v>
      </c>
      <c r="BA81" s="170">
        <v>-99.6</v>
      </c>
      <c r="BB81" s="62">
        <v>0</v>
      </c>
      <c r="BC81" s="12">
        <v>211</v>
      </c>
      <c r="BE81" s="63">
        <f t="shared" si="127"/>
        <v>0</v>
      </c>
      <c r="BF81" s="63">
        <f t="shared" si="127"/>
        <v>0</v>
      </c>
      <c r="BG81" s="63">
        <f t="shared" si="127"/>
        <v>0</v>
      </c>
      <c r="BH81" s="63">
        <f t="shared" si="127"/>
        <v>0</v>
      </c>
      <c r="BI81" s="63">
        <f t="shared" si="127"/>
        <v>0</v>
      </c>
      <c r="BJ81" s="63">
        <f t="shared" si="127"/>
        <v>0</v>
      </c>
      <c r="BK81" s="63">
        <f t="shared" si="127"/>
        <v>0</v>
      </c>
      <c r="BL81" s="63">
        <f t="shared" si="127"/>
        <v>0</v>
      </c>
      <c r="BM81" s="63">
        <f t="shared" si="127"/>
        <v>0</v>
      </c>
      <c r="BN81" s="63">
        <f t="shared" si="127"/>
        <v>0</v>
      </c>
      <c r="BO81" s="63">
        <f t="shared" si="127"/>
        <v>0</v>
      </c>
      <c r="BP81" s="63">
        <f t="shared" si="127"/>
        <v>0</v>
      </c>
      <c r="BS81" s="166">
        <f t="shared" si="125"/>
        <v>0</v>
      </c>
      <c r="BT81" s="166">
        <f t="shared" si="125"/>
        <v>0</v>
      </c>
      <c r="BU81" s="166">
        <f t="shared" si="125"/>
        <v>0</v>
      </c>
      <c r="BV81" s="166">
        <f t="shared" si="125"/>
        <v>0</v>
      </c>
      <c r="BW81" s="166">
        <f t="shared" si="125"/>
        <v>0</v>
      </c>
      <c r="BX81" s="166">
        <f t="shared" si="125"/>
        <v>0</v>
      </c>
      <c r="BY81" s="166">
        <f t="shared" si="125"/>
        <v>0</v>
      </c>
      <c r="BZ81" s="166">
        <f t="shared" si="125"/>
        <v>0</v>
      </c>
      <c r="CA81" s="166">
        <f t="shared" si="125"/>
        <v>0</v>
      </c>
      <c r="CB81" s="166">
        <f t="shared" si="125"/>
        <v>0</v>
      </c>
      <c r="CC81" s="166">
        <f t="shared" si="125"/>
        <v>0</v>
      </c>
      <c r="CD81" s="166">
        <f t="shared" si="125"/>
        <v>0</v>
      </c>
      <c r="CZ81" s="2" t="s">
        <v>192</v>
      </c>
    </row>
    <row r="82" spans="1:104" ht="12.75">
      <c r="A82" s="1" t="s">
        <v>87</v>
      </c>
      <c r="D82" s="106">
        <f>SUM(D73+D80)</f>
        <v>2450</v>
      </c>
      <c r="E82" s="106">
        <f>SUM(E73+E80)</f>
        <v>2813</v>
      </c>
      <c r="F82" s="106">
        <f>SUM(F73+F80)</f>
        <v>3026</v>
      </c>
      <c r="G82" s="106">
        <f>SUM(G73+G80)</f>
        <v>3374</v>
      </c>
      <c r="H82" s="106">
        <f>SUM(H73+H80)</f>
        <v>3573</v>
      </c>
      <c r="I82" s="106">
        <f aca="true" t="shared" si="128" ref="I82:P82">SUM(I73+I80)</f>
        <v>3743</v>
      </c>
      <c r="J82" s="106">
        <f t="shared" si="128"/>
        <v>3904</v>
      </c>
      <c r="K82" s="106">
        <f t="shared" si="128"/>
        <v>4062</v>
      </c>
      <c r="L82" s="106">
        <f t="shared" si="128"/>
        <v>4237</v>
      </c>
      <c r="M82" s="106">
        <f t="shared" si="128"/>
        <v>4445</v>
      </c>
      <c r="N82" s="106"/>
      <c r="O82" s="106">
        <f t="shared" si="128"/>
        <v>15028</v>
      </c>
      <c r="P82" s="106">
        <f t="shared" si="128"/>
        <v>35627</v>
      </c>
      <c r="Q82" s="95"/>
      <c r="R82" s="95"/>
      <c r="S82" s="96"/>
      <c r="U82" s="1" t="s">
        <v>316</v>
      </c>
      <c r="V82" s="41" t="s">
        <v>321</v>
      </c>
      <c r="W82" s="1" t="s">
        <v>472</v>
      </c>
      <c r="X82" s="149">
        <v>-7500</v>
      </c>
      <c r="Y82" s="149">
        <v>-21300</v>
      </c>
      <c r="Z82" s="149">
        <v>-38500</v>
      </c>
      <c r="AA82" s="149">
        <v>-57100</v>
      </c>
      <c r="AB82" s="149">
        <v>-77100</v>
      </c>
      <c r="AC82" s="149">
        <v>-99000</v>
      </c>
      <c r="AD82">
        <v>-122000</v>
      </c>
      <c r="AE82">
        <v>-145700</v>
      </c>
      <c r="AF82">
        <v>-169000</v>
      </c>
      <c r="AG82">
        <v>-194000</v>
      </c>
      <c r="AH82" s="61">
        <v>-201500</v>
      </c>
      <c r="AI82" s="61">
        <v>-931800</v>
      </c>
      <c r="AJ82" s="62">
        <v>0</v>
      </c>
      <c r="AK82" s="61">
        <v>98</v>
      </c>
      <c r="AL82" s="10" t="s">
        <v>46</v>
      </c>
      <c r="AM82" s="1" t="s">
        <v>368</v>
      </c>
      <c r="AN82" s="41"/>
      <c r="AO82" s="1" t="s">
        <v>534</v>
      </c>
      <c r="AP82" s="170">
        <v>0</v>
      </c>
      <c r="AQ82" s="170">
        <v>-5.9</v>
      </c>
      <c r="AR82" s="170">
        <v>-12.6</v>
      </c>
      <c r="AS82" s="170">
        <v>-14.1</v>
      </c>
      <c r="AT82" s="170">
        <v>-15.4</v>
      </c>
      <c r="AU82" s="170">
        <v>-16.6</v>
      </c>
      <c r="AV82" s="170">
        <v>-17.8</v>
      </c>
      <c r="AW82" s="170">
        <v>-18.9</v>
      </c>
      <c r="AX82" s="170">
        <v>-20.1</v>
      </c>
      <c r="AY82" s="170">
        <v>-21.4</v>
      </c>
      <c r="AZ82" s="170">
        <v>-48</v>
      </c>
      <c r="BA82" s="170">
        <v>-142</v>
      </c>
      <c r="BB82" s="62">
        <v>0</v>
      </c>
      <c r="BC82" s="12">
        <v>211</v>
      </c>
      <c r="BE82" s="63">
        <f t="shared" si="127"/>
        <v>0</v>
      </c>
      <c r="BF82" s="63">
        <f t="shared" si="127"/>
        <v>0</v>
      </c>
      <c r="BG82" s="63">
        <f t="shared" si="127"/>
        <v>0</v>
      </c>
      <c r="BH82" s="63">
        <f t="shared" si="127"/>
        <v>0</v>
      </c>
      <c r="BI82" s="63">
        <f t="shared" si="127"/>
        <v>0</v>
      </c>
      <c r="BJ82" s="63">
        <f t="shared" si="127"/>
        <v>0</v>
      </c>
      <c r="BK82" s="63">
        <f t="shared" si="127"/>
        <v>0</v>
      </c>
      <c r="BL82" s="63">
        <f t="shared" si="127"/>
        <v>0</v>
      </c>
      <c r="BM82" s="63">
        <f t="shared" si="127"/>
        <v>0</v>
      </c>
      <c r="BN82" s="63">
        <f t="shared" si="127"/>
        <v>0</v>
      </c>
      <c r="BO82" s="63">
        <f t="shared" si="127"/>
        <v>0</v>
      </c>
      <c r="BP82" s="63">
        <f t="shared" si="127"/>
        <v>0</v>
      </c>
      <c r="BS82" s="166">
        <f t="shared" si="125"/>
        <v>0</v>
      </c>
      <c r="BT82" s="166">
        <f t="shared" si="125"/>
        <v>0</v>
      </c>
      <c r="BU82" s="166">
        <f t="shared" si="125"/>
        <v>0</v>
      </c>
      <c r="BV82" s="166">
        <f t="shared" si="125"/>
        <v>0</v>
      </c>
      <c r="BW82" s="166">
        <f t="shared" si="125"/>
        <v>0</v>
      </c>
      <c r="BX82" s="166">
        <f t="shared" si="125"/>
        <v>0</v>
      </c>
      <c r="BY82" s="166">
        <f t="shared" si="125"/>
        <v>0</v>
      </c>
      <c r="BZ82" s="166">
        <f t="shared" si="125"/>
        <v>0</v>
      </c>
      <c r="CA82" s="166">
        <f t="shared" si="125"/>
        <v>0</v>
      </c>
      <c r="CB82" s="166">
        <f t="shared" si="125"/>
        <v>0</v>
      </c>
      <c r="CC82" s="166">
        <f t="shared" si="125"/>
        <v>0</v>
      </c>
      <c r="CD82" s="166">
        <f t="shared" si="125"/>
        <v>0</v>
      </c>
      <c r="CZ82" s="2" t="s">
        <v>88</v>
      </c>
    </row>
    <row r="83" spans="1:104" ht="12.75">
      <c r="A83" s="1" t="s">
        <v>46</v>
      </c>
      <c r="B83" s="1" t="s">
        <v>46</v>
      </c>
      <c r="C83" s="1" t="s">
        <v>46</v>
      </c>
      <c r="D83" s="92" t="s">
        <v>46</v>
      </c>
      <c r="E83" s="92" t="s">
        <v>46</v>
      </c>
      <c r="F83" s="92" t="s">
        <v>46</v>
      </c>
      <c r="G83" s="92" t="s">
        <v>46</v>
      </c>
      <c r="H83" s="92"/>
      <c r="I83" s="92"/>
      <c r="J83" s="92"/>
      <c r="K83" s="92"/>
      <c r="L83" s="92"/>
      <c r="M83" s="92"/>
      <c r="N83" s="92"/>
      <c r="O83" s="92"/>
      <c r="P83" s="122" t="s">
        <v>46</v>
      </c>
      <c r="Q83" s="92"/>
      <c r="R83" s="92"/>
      <c r="S83" s="93"/>
      <c r="T83" s="1" t="s">
        <v>46</v>
      </c>
      <c r="U83" s="1" t="s">
        <v>473</v>
      </c>
      <c r="V83" s="41"/>
      <c r="W83" s="1" t="s">
        <v>474</v>
      </c>
      <c r="X83" s="146">
        <v>-73</v>
      </c>
      <c r="Y83" s="146">
        <v>-138</v>
      </c>
      <c r="Z83" s="146">
        <v>-193</v>
      </c>
      <c r="AA83" s="146">
        <v>-239</v>
      </c>
      <c r="AB83" s="146">
        <v>-264</v>
      </c>
      <c r="AC83" s="146">
        <v>-269</v>
      </c>
      <c r="AD83" s="146">
        <v>-274</v>
      </c>
      <c r="AE83" s="146">
        <v>-280</v>
      </c>
      <c r="AF83" s="146">
        <v>-285</v>
      </c>
      <c r="AG83" s="146">
        <v>-291</v>
      </c>
      <c r="AH83" s="61">
        <v>-907</v>
      </c>
      <c r="AI83" s="12">
        <v>-2306</v>
      </c>
      <c r="AJ83" s="62">
        <v>1</v>
      </c>
      <c r="AK83" s="11">
        <v>100</v>
      </c>
      <c r="AL83" s="10" t="s">
        <v>46</v>
      </c>
      <c r="AM83" s="1" t="s">
        <v>368</v>
      </c>
      <c r="AN83" s="41" t="s">
        <v>536</v>
      </c>
      <c r="AO83" s="1" t="s">
        <v>540</v>
      </c>
      <c r="AP83" s="170"/>
      <c r="AQ83" s="170"/>
      <c r="AR83" s="170"/>
      <c r="AS83" s="170"/>
      <c r="AT83" s="170"/>
      <c r="AU83" s="170"/>
      <c r="AV83" s="170"/>
      <c r="AW83" s="170"/>
      <c r="AX83" s="170"/>
      <c r="AY83" s="170"/>
      <c r="BB83" s="62"/>
      <c r="BE83" s="63">
        <f t="shared" si="127"/>
        <v>-73</v>
      </c>
      <c r="BF83" s="63">
        <f t="shared" si="127"/>
        <v>-138</v>
      </c>
      <c r="BG83" s="63">
        <f t="shared" si="127"/>
        <v>-193</v>
      </c>
      <c r="BH83" s="63">
        <f t="shared" si="127"/>
        <v>-239</v>
      </c>
      <c r="BI83" s="63">
        <f t="shared" si="127"/>
        <v>-264</v>
      </c>
      <c r="BJ83" s="63">
        <f t="shared" si="127"/>
        <v>-269</v>
      </c>
      <c r="BK83" s="63">
        <f t="shared" si="127"/>
        <v>-274</v>
      </c>
      <c r="BL83" s="63">
        <f t="shared" si="127"/>
        <v>-280</v>
      </c>
      <c r="BM83" s="63">
        <f t="shared" si="127"/>
        <v>-285</v>
      </c>
      <c r="BN83" s="63">
        <f t="shared" si="127"/>
        <v>-291</v>
      </c>
      <c r="BO83" s="63">
        <f t="shared" si="127"/>
        <v>-907</v>
      </c>
      <c r="BP83" s="63">
        <f t="shared" si="127"/>
        <v>-2306</v>
      </c>
      <c r="BS83" s="166">
        <v>0</v>
      </c>
      <c r="BT83" s="166">
        <v>0</v>
      </c>
      <c r="BU83" s="166">
        <v>0</v>
      </c>
      <c r="BV83" s="166">
        <v>0</v>
      </c>
      <c r="BW83" s="166">
        <v>0</v>
      </c>
      <c r="BX83" s="166">
        <v>0</v>
      </c>
      <c r="BY83" s="166">
        <v>0</v>
      </c>
      <c r="BZ83" s="166">
        <v>0</v>
      </c>
      <c r="CA83" s="166">
        <v>0</v>
      </c>
      <c r="CB83" s="166">
        <v>0</v>
      </c>
      <c r="CC83" s="166">
        <v>0</v>
      </c>
      <c r="CD83" s="166">
        <v>0</v>
      </c>
      <c r="CZ83" s="2" t="s">
        <v>1</v>
      </c>
    </row>
    <row r="84" spans="1:104" ht="12.75">
      <c r="A84" s="6" t="s">
        <v>122</v>
      </c>
      <c r="D84" s="201">
        <v>1087</v>
      </c>
      <c r="E84" s="201">
        <v>642</v>
      </c>
      <c r="F84" s="201">
        <v>560</v>
      </c>
      <c r="G84" s="201">
        <v>378</v>
      </c>
      <c r="H84" s="201">
        <v>432</v>
      </c>
      <c r="I84" s="201">
        <v>482</v>
      </c>
      <c r="J84" s="201">
        <v>542</v>
      </c>
      <c r="K84" s="201">
        <v>648</v>
      </c>
      <c r="L84" s="201">
        <v>733</v>
      </c>
      <c r="M84" s="201">
        <v>782</v>
      </c>
      <c r="N84" s="201"/>
      <c r="O84" s="201">
        <v>3099</v>
      </c>
      <c r="P84" s="201">
        <v>6286</v>
      </c>
      <c r="Q84" s="95"/>
      <c r="R84" s="95"/>
      <c r="S84" s="96"/>
      <c r="U84" s="1" t="s">
        <v>475</v>
      </c>
      <c r="V84" s="11" t="s">
        <v>46</v>
      </c>
      <c r="W84" t="s">
        <v>476</v>
      </c>
      <c r="X84" s="61" t="s">
        <v>477</v>
      </c>
      <c r="Y84" s="61"/>
      <c r="Z84" s="61" t="s">
        <v>46</v>
      </c>
      <c r="AA84" s="61" t="s">
        <v>46</v>
      </c>
      <c r="AB84" s="61" t="s">
        <v>46</v>
      </c>
      <c r="AC84" s="61" t="s">
        <v>46</v>
      </c>
      <c r="AD84" s="61" t="s">
        <v>46</v>
      </c>
      <c r="AE84" s="61" t="s">
        <v>46</v>
      </c>
      <c r="AF84" s="61" t="s">
        <v>46</v>
      </c>
      <c r="AG84" s="61" t="s">
        <v>46</v>
      </c>
      <c r="AH84" s="61" t="s">
        <v>46</v>
      </c>
      <c r="AI84" s="61" t="s">
        <v>46</v>
      </c>
      <c r="AJ84" s="62"/>
      <c r="AK84" s="61">
        <v>101</v>
      </c>
      <c r="AL84" s="10" t="s">
        <v>46</v>
      </c>
      <c r="AM84" s="1" t="s">
        <v>368</v>
      </c>
      <c r="AN84" s="41"/>
      <c r="AO84" s="1" t="s">
        <v>538</v>
      </c>
      <c r="AP84" s="170">
        <v>-1.6</v>
      </c>
      <c r="AQ84" s="170">
        <v>-13</v>
      </c>
      <c r="AR84" s="170">
        <v>-11.7</v>
      </c>
      <c r="AS84" s="170">
        <v>-30</v>
      </c>
      <c r="AT84" s="170">
        <v>-31.7</v>
      </c>
      <c r="AU84" s="170">
        <v>-33.6</v>
      </c>
      <c r="AV84" s="170">
        <v>-35.4</v>
      </c>
      <c r="AW84" s="170">
        <v>-36.9</v>
      </c>
      <c r="AX84" s="170">
        <v>-38.2</v>
      </c>
      <c r="AY84" s="170">
        <v>-39.9</v>
      </c>
      <c r="AZ84" s="170">
        <v>-88</v>
      </c>
      <c r="BA84" s="170">
        <v>-271.9</v>
      </c>
      <c r="BB84" s="62">
        <v>0</v>
      </c>
      <c r="BC84" s="12">
        <v>211</v>
      </c>
      <c r="BE84" s="63">
        <v>0</v>
      </c>
      <c r="BF84" s="63">
        <v>0</v>
      </c>
      <c r="BG84" s="63">
        <v>0</v>
      </c>
      <c r="BH84" s="63">
        <v>0</v>
      </c>
      <c r="BI84" s="63">
        <v>0</v>
      </c>
      <c r="BJ84" s="63">
        <v>0</v>
      </c>
      <c r="BK84" s="63">
        <v>0</v>
      </c>
      <c r="BL84" s="63">
        <v>0</v>
      </c>
      <c r="BM84" s="63">
        <v>0</v>
      </c>
      <c r="BN84" s="63">
        <v>0</v>
      </c>
      <c r="BO84" s="63">
        <v>0</v>
      </c>
      <c r="BP84" s="63">
        <v>0</v>
      </c>
      <c r="BS84" s="166">
        <f aca="true" t="shared" si="129" ref="BS84:CD84">AP84*$BB84</f>
        <v>0</v>
      </c>
      <c r="BT84" s="166">
        <f t="shared" si="129"/>
        <v>0</v>
      </c>
      <c r="BU84" s="166">
        <f t="shared" si="129"/>
        <v>0</v>
      </c>
      <c r="BV84" s="166">
        <f t="shared" si="129"/>
        <v>0</v>
      </c>
      <c r="BW84" s="166">
        <f t="shared" si="129"/>
        <v>0</v>
      </c>
      <c r="BX84" s="166">
        <f t="shared" si="129"/>
        <v>0</v>
      </c>
      <c r="BY84" s="166">
        <f t="shared" si="129"/>
        <v>0</v>
      </c>
      <c r="BZ84" s="166">
        <f t="shared" si="129"/>
        <v>0</v>
      </c>
      <c r="CA84" s="166">
        <f t="shared" si="129"/>
        <v>0</v>
      </c>
      <c r="CB84" s="166">
        <f t="shared" si="129"/>
        <v>0</v>
      </c>
      <c r="CC84" s="166">
        <f t="shared" si="129"/>
        <v>0</v>
      </c>
      <c r="CD84" s="166">
        <f t="shared" si="129"/>
        <v>0</v>
      </c>
      <c r="CZ84" s="2" t="s">
        <v>127</v>
      </c>
    </row>
    <row r="85" spans="1:104" ht="12.75">
      <c r="A85" s="6" t="s">
        <v>199</v>
      </c>
      <c r="B85" s="12"/>
      <c r="C85" s="12"/>
      <c r="D85" s="61">
        <f>SUM(D84-D33-D80)</f>
        <v>1053.1746592629984</v>
      </c>
      <c r="E85" s="61">
        <f>SUM(E84-E33-E80)</f>
        <v>627.7377710539587</v>
      </c>
      <c r="F85" s="61">
        <f>SUM(F84-F33-F80)</f>
        <v>532.539200809307</v>
      </c>
      <c r="G85" s="61">
        <f>SUM(G84-G33-G80)</f>
        <v>331.34956874682905</v>
      </c>
      <c r="H85" s="61">
        <f>SUM(H84-H33-H80)</f>
        <v>362.42260692464356</v>
      </c>
      <c r="I85" s="61">
        <f aca="true" t="shared" si="130" ref="I85:P85">SUM(I84-I33-I80)</f>
        <v>384.6601941747573</v>
      </c>
      <c r="J85" s="61">
        <f t="shared" si="130"/>
        <v>415.55225409836066</v>
      </c>
      <c r="K85" s="61">
        <f t="shared" si="130"/>
        <v>492.1241025641026</v>
      </c>
      <c r="L85" s="61">
        <f t="shared" si="130"/>
        <v>544.6502564102564</v>
      </c>
      <c r="M85" s="61">
        <f t="shared" si="130"/>
        <v>563.2297435897435</v>
      </c>
      <c r="N85" s="61"/>
      <c r="O85" s="61">
        <f t="shared" si="130"/>
        <v>2124.662000972494</v>
      </c>
      <c r="P85" s="61">
        <f t="shared" si="130"/>
        <v>5294.552357634957</v>
      </c>
      <c r="Q85" s="95"/>
      <c r="R85" s="95"/>
      <c r="S85" s="96"/>
      <c r="U85" s="1" t="s">
        <v>475</v>
      </c>
      <c r="V85" s="11" t="s">
        <v>478</v>
      </c>
      <c r="W85" s="1" t="s">
        <v>479</v>
      </c>
      <c r="X85" s="146">
        <v>-22</v>
      </c>
      <c r="Y85" s="146">
        <v>-75</v>
      </c>
      <c r="Z85" s="146">
        <v>-158</v>
      </c>
      <c r="AA85" s="146">
        <v>-233</v>
      </c>
      <c r="AB85" s="146">
        <v>-287</v>
      </c>
      <c r="AC85" s="146">
        <v>-319</v>
      </c>
      <c r="AD85" s="146">
        <v>-339</v>
      </c>
      <c r="AE85" s="146">
        <v>-351</v>
      </c>
      <c r="AF85" s="146">
        <v>-358</v>
      </c>
      <c r="AG85" s="146">
        <v>-366</v>
      </c>
      <c r="AH85" s="61">
        <v>-775</v>
      </c>
      <c r="AI85" s="61">
        <v>-2508</v>
      </c>
      <c r="AJ85" s="62">
        <v>0</v>
      </c>
      <c r="AK85" s="61">
        <v>101</v>
      </c>
      <c r="AL85" s="10" t="s">
        <v>46</v>
      </c>
      <c r="AM85" s="1" t="s">
        <v>368</v>
      </c>
      <c r="AN85" s="41" t="s">
        <v>539</v>
      </c>
      <c r="AO85" s="1" t="s">
        <v>535</v>
      </c>
      <c r="AP85" s="170"/>
      <c r="AQ85" s="170"/>
      <c r="AR85" s="170"/>
      <c r="AS85" s="170"/>
      <c r="AT85" s="170"/>
      <c r="AU85" s="170"/>
      <c r="AV85" s="170"/>
      <c r="AW85" s="170"/>
      <c r="AX85" s="170"/>
      <c r="AY85" s="170"/>
      <c r="BB85" s="62"/>
      <c r="BE85" s="63">
        <f aca="true" t="shared" si="131" ref="BE85:BE99">X85*$AJ85</f>
        <v>0</v>
      </c>
      <c r="BF85" s="63">
        <f aca="true" t="shared" si="132" ref="BF85:BF99">Y85*$AJ85</f>
        <v>0</v>
      </c>
      <c r="BG85" s="63">
        <f aca="true" t="shared" si="133" ref="BG85:BG99">Z85*$AJ85</f>
        <v>0</v>
      </c>
      <c r="BH85" s="63">
        <f aca="true" t="shared" si="134" ref="BH85:BH99">AA85*$AJ85</f>
        <v>0</v>
      </c>
      <c r="BI85" s="63">
        <f aca="true" t="shared" si="135" ref="BI85:BI99">AB85*$AJ85</f>
        <v>0</v>
      </c>
      <c r="BJ85" s="63">
        <f aca="true" t="shared" si="136" ref="BJ85:BJ99">AC85*$AJ85</f>
        <v>0</v>
      </c>
      <c r="BK85" s="63">
        <f aca="true" t="shared" si="137" ref="BK85:BK99">AD85*$AJ85</f>
        <v>0</v>
      </c>
      <c r="BL85" s="63">
        <f aca="true" t="shared" si="138" ref="BL85:BL99">AE85*$AJ85</f>
        <v>0</v>
      </c>
      <c r="BM85" s="63">
        <f aca="true" t="shared" si="139" ref="BM85:BM99">AF85*$AJ85</f>
        <v>0</v>
      </c>
      <c r="BN85" s="63">
        <f aca="true" t="shared" si="140" ref="BN85:BN99">AG85*$AJ85</f>
        <v>0</v>
      </c>
      <c r="BO85" s="63">
        <f aca="true" t="shared" si="141" ref="BO85:BO99">AH85*$AJ85</f>
        <v>0</v>
      </c>
      <c r="BP85" s="63">
        <f aca="true" t="shared" si="142" ref="BP85:BP99">AI85*$AJ85</f>
        <v>0</v>
      </c>
      <c r="BS85" s="166">
        <v>0</v>
      </c>
      <c r="BT85" s="166">
        <v>0</v>
      </c>
      <c r="BU85" s="166">
        <v>0</v>
      </c>
      <c r="BV85" s="166">
        <v>0</v>
      </c>
      <c r="BW85" s="166">
        <v>0</v>
      </c>
      <c r="BX85" s="166">
        <v>0</v>
      </c>
      <c r="BY85" s="166">
        <v>0</v>
      </c>
      <c r="BZ85" s="166">
        <v>0</v>
      </c>
      <c r="CA85" s="166">
        <v>0</v>
      </c>
      <c r="CB85" s="166">
        <v>0</v>
      </c>
      <c r="CC85" s="166">
        <v>0</v>
      </c>
      <c r="CD85" s="166">
        <v>0</v>
      </c>
      <c r="CZ85" s="2" t="s">
        <v>128</v>
      </c>
    </row>
    <row r="86" spans="1:103" ht="13.5" thickBot="1">
      <c r="A86" s="6" t="s">
        <v>18</v>
      </c>
      <c r="D86" s="95">
        <f>SUM(D85-D84)</f>
        <v>-33.825340737001625</v>
      </c>
      <c r="E86" s="95">
        <f aca="true" t="shared" si="143" ref="E86:P86">SUM(E85-E84)</f>
        <v>-14.262228946041319</v>
      </c>
      <c r="F86" s="95">
        <f t="shared" si="143"/>
        <v>-27.460799190693024</v>
      </c>
      <c r="G86" s="95">
        <f t="shared" si="143"/>
        <v>-46.65043125317095</v>
      </c>
      <c r="H86" s="95">
        <f t="shared" si="143"/>
        <v>-69.57739307535644</v>
      </c>
      <c r="I86" s="95">
        <f t="shared" si="143"/>
        <v>-97.3398058252427</v>
      </c>
      <c r="J86" s="95">
        <f t="shared" si="143"/>
        <v>-126.44774590163934</v>
      </c>
      <c r="K86" s="95">
        <f t="shared" si="143"/>
        <v>-155.8758974358974</v>
      </c>
      <c r="L86" s="95">
        <f t="shared" si="143"/>
        <v>-188.34974358974364</v>
      </c>
      <c r="M86" s="95">
        <f t="shared" si="143"/>
        <v>-218.77025641025648</v>
      </c>
      <c r="N86" s="95"/>
      <c r="O86" s="95">
        <f t="shared" si="143"/>
        <v>-974.3379990275062</v>
      </c>
      <c r="P86" s="95">
        <f t="shared" si="143"/>
        <v>-991.4476423650431</v>
      </c>
      <c r="Q86" s="95"/>
      <c r="R86" s="95"/>
      <c r="S86" s="96"/>
      <c r="U86" s="1" t="s">
        <v>475</v>
      </c>
      <c r="V86" s="41" t="s">
        <v>480</v>
      </c>
      <c r="W86" s="1" t="s">
        <v>481</v>
      </c>
      <c r="X86" s="146">
        <v>-75</v>
      </c>
      <c r="Y86" s="146">
        <v>-188</v>
      </c>
      <c r="Z86" s="146">
        <v>-318</v>
      </c>
      <c r="AA86" s="146">
        <v>-376</v>
      </c>
      <c r="AB86" s="146">
        <v>-398</v>
      </c>
      <c r="AC86" s="146">
        <v>-408</v>
      </c>
      <c r="AD86" s="146">
        <v>-417</v>
      </c>
      <c r="AE86" s="146">
        <v>-426</v>
      </c>
      <c r="AF86" s="146">
        <v>-435</v>
      </c>
      <c r="AG86" s="146">
        <v>-444</v>
      </c>
      <c r="AH86" s="12">
        <v>-1335</v>
      </c>
      <c r="AI86" s="12">
        <v>-3485</v>
      </c>
      <c r="AJ86" s="62">
        <v>0</v>
      </c>
      <c r="AK86" s="41">
        <v>101</v>
      </c>
      <c r="AL86" s="10" t="s">
        <v>46</v>
      </c>
      <c r="AM86" s="1" t="s">
        <v>368</v>
      </c>
      <c r="AN86" s="41"/>
      <c r="AO86" s="1" t="s">
        <v>541</v>
      </c>
      <c r="AP86" s="170">
        <v>0</v>
      </c>
      <c r="AQ86" s="170">
        <v>-0.9</v>
      </c>
      <c r="AR86" s="170">
        <v>-4.4</v>
      </c>
      <c r="AS86" s="170">
        <v>-4.4</v>
      </c>
      <c r="AT86" s="170">
        <v>-4.6</v>
      </c>
      <c r="AU86" s="170">
        <v>-4.9</v>
      </c>
      <c r="AV86" s="170">
        <v>-4.9</v>
      </c>
      <c r="AW86" s="170">
        <v>-5.3</v>
      </c>
      <c r="AX86" s="170">
        <v>-5.4</v>
      </c>
      <c r="AY86" s="170">
        <v>-5.6</v>
      </c>
      <c r="AZ86" s="170">
        <v>-14.3</v>
      </c>
      <c r="BA86" s="170">
        <v>-40.4</v>
      </c>
      <c r="BB86" s="62">
        <v>0</v>
      </c>
      <c r="BC86" s="12">
        <v>211</v>
      </c>
      <c r="BE86" s="63">
        <f t="shared" si="131"/>
        <v>0</v>
      </c>
      <c r="BF86" s="63">
        <f t="shared" si="132"/>
        <v>0</v>
      </c>
      <c r="BG86" s="63">
        <f t="shared" si="133"/>
        <v>0</v>
      </c>
      <c r="BH86" s="63">
        <f t="shared" si="134"/>
        <v>0</v>
      </c>
      <c r="BI86" s="63">
        <f t="shared" si="135"/>
        <v>0</v>
      </c>
      <c r="BJ86" s="63">
        <f t="shared" si="136"/>
        <v>0</v>
      </c>
      <c r="BK86" s="63">
        <f t="shared" si="137"/>
        <v>0</v>
      </c>
      <c r="BL86" s="63">
        <f t="shared" si="138"/>
        <v>0</v>
      </c>
      <c r="BM86" s="63">
        <f t="shared" si="139"/>
        <v>0</v>
      </c>
      <c r="BN86" s="63">
        <f t="shared" si="140"/>
        <v>0</v>
      </c>
      <c r="BO86" s="63">
        <f t="shared" si="141"/>
        <v>0</v>
      </c>
      <c r="BP86" s="63">
        <f t="shared" si="142"/>
        <v>0</v>
      </c>
      <c r="BS86" s="166">
        <f aca="true" t="shared" si="144" ref="BS86:CD89">AP86*$BB86</f>
        <v>0</v>
      </c>
      <c r="BT86" s="166">
        <f t="shared" si="144"/>
        <v>0</v>
      </c>
      <c r="BU86" s="166">
        <f t="shared" si="144"/>
        <v>0</v>
      </c>
      <c r="BV86" s="166">
        <f t="shared" si="144"/>
        <v>0</v>
      </c>
      <c r="BW86" s="166">
        <f t="shared" si="144"/>
        <v>0</v>
      </c>
      <c r="BX86" s="166">
        <f t="shared" si="144"/>
        <v>0</v>
      </c>
      <c r="BY86" s="166">
        <f t="shared" si="144"/>
        <v>0</v>
      </c>
      <c r="BZ86" s="166">
        <f t="shared" si="144"/>
        <v>0</v>
      </c>
      <c r="CA86" s="166">
        <f t="shared" si="144"/>
        <v>0</v>
      </c>
      <c r="CB86" s="166">
        <f t="shared" si="144"/>
        <v>0</v>
      </c>
      <c r="CC86" s="166">
        <f t="shared" si="144"/>
        <v>0</v>
      </c>
      <c r="CD86" s="166">
        <f t="shared" si="144"/>
        <v>0</v>
      </c>
      <c r="CY86" s="111" t="s">
        <v>19</v>
      </c>
    </row>
    <row r="87" spans="1:104" ht="13.5" thickBot="1">
      <c r="A87" s="7" t="s">
        <v>324</v>
      </c>
      <c r="B87" s="8"/>
      <c r="C87" s="8"/>
      <c r="D87" s="123">
        <f>SUM(D119:M119)</f>
        <v>978.5596423650427</v>
      </c>
      <c r="E87" s="92" t="s">
        <v>46</v>
      </c>
      <c r="F87" s="92" t="s">
        <v>46</v>
      </c>
      <c r="G87" s="92" t="s">
        <v>46</v>
      </c>
      <c r="H87" s="92"/>
      <c r="I87" s="92"/>
      <c r="J87" s="92"/>
      <c r="K87" s="92"/>
      <c r="L87" s="92"/>
      <c r="M87" s="92"/>
      <c r="N87" s="92"/>
      <c r="O87" s="92"/>
      <c r="P87" s="92" t="s">
        <v>46</v>
      </c>
      <c r="Q87" s="92"/>
      <c r="R87" s="92"/>
      <c r="S87" s="93"/>
      <c r="U87" s="1" t="s">
        <v>475</v>
      </c>
      <c r="V87" s="11" t="s">
        <v>482</v>
      </c>
      <c r="W87" s="1" t="s">
        <v>483</v>
      </c>
      <c r="X87" s="146">
        <v>-245</v>
      </c>
      <c r="Y87" s="146">
        <v>-498</v>
      </c>
      <c r="Z87" s="146">
        <v>-759</v>
      </c>
      <c r="AA87" s="146">
        <v>-773</v>
      </c>
      <c r="AB87" s="146">
        <v>-788</v>
      </c>
      <c r="AC87" s="146">
        <v>-805</v>
      </c>
      <c r="AD87" s="146">
        <v>-823</v>
      </c>
      <c r="AE87" s="146">
        <v>-841</v>
      </c>
      <c r="AF87" s="146">
        <v>-859</v>
      </c>
      <c r="AG87" s="146">
        <v>-877</v>
      </c>
      <c r="AH87" s="61">
        <v>-1724</v>
      </c>
      <c r="AI87" s="61">
        <v>-5507</v>
      </c>
      <c r="AJ87" s="62">
        <v>1</v>
      </c>
      <c r="AK87" s="61">
        <v>101</v>
      </c>
      <c r="AL87" s="10" t="s">
        <v>46</v>
      </c>
      <c r="AM87" s="1" t="s">
        <v>368</v>
      </c>
      <c r="AN87" s="41"/>
      <c r="AO87" s="1" t="s">
        <v>542</v>
      </c>
      <c r="AP87" s="170">
        <v>0</v>
      </c>
      <c r="AQ87" s="170">
        <v>0</v>
      </c>
      <c r="AR87" s="170">
        <v>-10.2</v>
      </c>
      <c r="AS87" s="170">
        <v>-10.2</v>
      </c>
      <c r="AT87" s="170">
        <v>-10.1</v>
      </c>
      <c r="AU87" s="170">
        <v>-10</v>
      </c>
      <c r="AV87" s="170">
        <v>-10</v>
      </c>
      <c r="AW87" s="170">
        <v>-9.9</v>
      </c>
      <c r="AX87" s="170">
        <v>-9.8</v>
      </c>
      <c r="AY87" s="170">
        <v>-9.8</v>
      </c>
      <c r="AZ87" s="170">
        <v>-30.5</v>
      </c>
      <c r="BA87" s="170">
        <v>-79.9</v>
      </c>
      <c r="BB87" s="62">
        <v>0</v>
      </c>
      <c r="BC87" s="12">
        <v>211</v>
      </c>
      <c r="BE87" s="63">
        <f t="shared" si="131"/>
        <v>-245</v>
      </c>
      <c r="BF87" s="63">
        <f t="shared" si="132"/>
        <v>-498</v>
      </c>
      <c r="BG87" s="63">
        <f t="shared" si="133"/>
        <v>-759</v>
      </c>
      <c r="BH87" s="63">
        <f t="shared" si="134"/>
        <v>-773</v>
      </c>
      <c r="BI87" s="63">
        <f t="shared" si="135"/>
        <v>-788</v>
      </c>
      <c r="BJ87" s="63">
        <f t="shared" si="136"/>
        <v>-805</v>
      </c>
      <c r="BK87" s="63">
        <f t="shared" si="137"/>
        <v>-823</v>
      </c>
      <c r="BL87" s="63">
        <f t="shared" si="138"/>
        <v>-841</v>
      </c>
      <c r="BM87" s="63">
        <f t="shared" si="139"/>
        <v>-859</v>
      </c>
      <c r="BN87" s="63">
        <f t="shared" si="140"/>
        <v>-877</v>
      </c>
      <c r="BO87" s="63">
        <f t="shared" si="141"/>
        <v>-1724</v>
      </c>
      <c r="BP87" s="63">
        <f t="shared" si="142"/>
        <v>-5507</v>
      </c>
      <c r="BS87" s="166">
        <f t="shared" si="144"/>
        <v>0</v>
      </c>
      <c r="BT87" s="166">
        <f t="shared" si="144"/>
        <v>0</v>
      </c>
      <c r="BU87" s="166">
        <f t="shared" si="144"/>
        <v>0</v>
      </c>
      <c r="BV87" s="166">
        <f t="shared" si="144"/>
        <v>0</v>
      </c>
      <c r="BW87" s="166">
        <f t="shared" si="144"/>
        <v>0</v>
      </c>
      <c r="BX87" s="166">
        <f t="shared" si="144"/>
        <v>0</v>
      </c>
      <c r="BY87" s="166">
        <f t="shared" si="144"/>
        <v>0</v>
      </c>
      <c r="BZ87" s="166">
        <f t="shared" si="144"/>
        <v>0</v>
      </c>
      <c r="CA87" s="166">
        <f t="shared" si="144"/>
        <v>0</v>
      </c>
      <c r="CB87" s="166">
        <f t="shared" si="144"/>
        <v>0</v>
      </c>
      <c r="CC87" s="166">
        <f t="shared" si="144"/>
        <v>0</v>
      </c>
      <c r="CD87" s="166">
        <f t="shared" si="144"/>
        <v>0</v>
      </c>
      <c r="CZ87" s="2" t="s">
        <v>202</v>
      </c>
    </row>
    <row r="88" spans="6:104" ht="12.75">
      <c r="F88" s="92" t="s">
        <v>46</v>
      </c>
      <c r="G88" s="92" t="s">
        <v>46</v>
      </c>
      <c r="H88" s="92"/>
      <c r="I88" s="92"/>
      <c r="J88" s="92"/>
      <c r="K88" s="92"/>
      <c r="L88" s="92"/>
      <c r="M88" s="92"/>
      <c r="N88" s="92"/>
      <c r="O88" s="92"/>
      <c r="P88" s="92" t="s">
        <v>46</v>
      </c>
      <c r="Q88" s="92"/>
      <c r="R88" s="92"/>
      <c r="S88" s="93"/>
      <c r="T88" s="1" t="s">
        <v>46</v>
      </c>
      <c r="U88" s="1" t="s">
        <v>475</v>
      </c>
      <c r="V88" s="11" t="s">
        <v>484</v>
      </c>
      <c r="W88" s="1" t="s">
        <v>485</v>
      </c>
      <c r="X88" s="146">
        <v>-168</v>
      </c>
      <c r="Y88" s="146">
        <v>-468</v>
      </c>
      <c r="Z88" s="146">
        <v>-850</v>
      </c>
      <c r="AA88" s="147">
        <v>-1105</v>
      </c>
      <c r="AB88" s="147">
        <v>-1263</v>
      </c>
      <c r="AC88" s="147">
        <v>-1380</v>
      </c>
      <c r="AD88" s="147">
        <v>-1477</v>
      </c>
      <c r="AE88" s="147">
        <v>-1550</v>
      </c>
      <c r="AF88" s="147">
        <v>-1600</v>
      </c>
      <c r="AG88" s="147">
        <v>-1639</v>
      </c>
      <c r="AH88" s="61">
        <v>-3854</v>
      </c>
      <c r="AI88" s="61">
        <v>-11500</v>
      </c>
      <c r="AJ88" s="62">
        <v>0</v>
      </c>
      <c r="AK88" s="61">
        <v>101</v>
      </c>
      <c r="AL88" s="10" t="s">
        <v>46</v>
      </c>
      <c r="AM88" s="1" t="s">
        <v>368</v>
      </c>
      <c r="AN88" s="41"/>
      <c r="AO88" s="1" t="s">
        <v>543</v>
      </c>
      <c r="AP88" s="170">
        <v>0</v>
      </c>
      <c r="AQ88" s="170">
        <v>0</v>
      </c>
      <c r="AR88" s="170">
        <v>-1.7</v>
      </c>
      <c r="AS88" s="170">
        <v>-1.7</v>
      </c>
      <c r="AT88" s="170">
        <v>-1.7</v>
      </c>
      <c r="AU88" s="170">
        <v>-1.7</v>
      </c>
      <c r="AV88" s="170">
        <v>-1.7</v>
      </c>
      <c r="AW88" s="170">
        <v>-1.8</v>
      </c>
      <c r="AX88" s="170">
        <v>-1.8</v>
      </c>
      <c r="AY88" s="170">
        <v>-1.9</v>
      </c>
      <c r="AZ88" s="170">
        <v>-5.1</v>
      </c>
      <c r="BA88" s="170">
        <v>-14</v>
      </c>
      <c r="BB88" s="62">
        <v>0</v>
      </c>
      <c r="BC88" s="12">
        <v>211</v>
      </c>
      <c r="BE88" s="63">
        <f t="shared" si="131"/>
        <v>0</v>
      </c>
      <c r="BF88" s="63">
        <f t="shared" si="132"/>
        <v>0</v>
      </c>
      <c r="BG88" s="63">
        <f t="shared" si="133"/>
        <v>0</v>
      </c>
      <c r="BH88" s="63">
        <f t="shared" si="134"/>
        <v>0</v>
      </c>
      <c r="BI88" s="63">
        <f t="shared" si="135"/>
        <v>0</v>
      </c>
      <c r="BJ88" s="63">
        <f t="shared" si="136"/>
        <v>0</v>
      </c>
      <c r="BK88" s="63">
        <f t="shared" si="137"/>
        <v>0</v>
      </c>
      <c r="BL88" s="63">
        <f t="shared" si="138"/>
        <v>0</v>
      </c>
      <c r="BM88" s="63">
        <f t="shared" si="139"/>
        <v>0</v>
      </c>
      <c r="BN88" s="63">
        <f t="shared" si="140"/>
        <v>0</v>
      </c>
      <c r="BO88" s="63">
        <f t="shared" si="141"/>
        <v>0</v>
      </c>
      <c r="BP88" s="63">
        <f t="shared" si="142"/>
        <v>0</v>
      </c>
      <c r="BS88" s="166">
        <f t="shared" si="144"/>
        <v>0</v>
      </c>
      <c r="BT88" s="166">
        <f t="shared" si="144"/>
        <v>0</v>
      </c>
      <c r="BU88" s="166">
        <f t="shared" si="144"/>
        <v>0</v>
      </c>
      <c r="BV88" s="166">
        <f t="shared" si="144"/>
        <v>0</v>
      </c>
      <c r="BW88" s="166">
        <f t="shared" si="144"/>
        <v>0</v>
      </c>
      <c r="BX88" s="166">
        <f t="shared" si="144"/>
        <v>0</v>
      </c>
      <c r="BY88" s="166">
        <f t="shared" si="144"/>
        <v>0</v>
      </c>
      <c r="BZ88" s="166">
        <f t="shared" si="144"/>
        <v>0</v>
      </c>
      <c r="CA88" s="166">
        <f t="shared" si="144"/>
        <v>0</v>
      </c>
      <c r="CB88" s="166">
        <f t="shared" si="144"/>
        <v>0</v>
      </c>
      <c r="CC88" s="166">
        <f t="shared" si="144"/>
        <v>0</v>
      </c>
      <c r="CD88" s="166">
        <f t="shared" si="144"/>
        <v>0</v>
      </c>
      <c r="CZ88" s="2" t="s">
        <v>166</v>
      </c>
    </row>
    <row r="89" spans="21:104" ht="13.5" thickBot="1">
      <c r="U89" s="1" t="s">
        <v>486</v>
      </c>
      <c r="W89" s="1" t="s">
        <v>487</v>
      </c>
      <c r="X89" s="146">
        <v>-60</v>
      </c>
      <c r="Y89" s="146">
        <v>-420</v>
      </c>
      <c r="Z89" s="147">
        <v>-1100</v>
      </c>
      <c r="AA89" s="147">
        <v>-2010</v>
      </c>
      <c r="AB89" s="147">
        <v>-2810</v>
      </c>
      <c r="AC89" s="147">
        <v>-3330</v>
      </c>
      <c r="AD89" s="147">
        <v>-3610</v>
      </c>
      <c r="AE89" s="147">
        <v>-3770</v>
      </c>
      <c r="AF89" s="147">
        <v>-3890</v>
      </c>
      <c r="AG89" s="147">
        <v>-3990</v>
      </c>
      <c r="AH89" s="61">
        <v>-6400</v>
      </c>
      <c r="AI89" s="12">
        <v>-24990</v>
      </c>
      <c r="AJ89" s="62">
        <v>0</v>
      </c>
      <c r="AK89" s="61">
        <v>103</v>
      </c>
      <c r="AL89" s="10" t="s">
        <v>46</v>
      </c>
      <c r="AM89" s="1" t="s">
        <v>368</v>
      </c>
      <c r="AN89" s="41"/>
      <c r="AO89" s="1" t="s">
        <v>544</v>
      </c>
      <c r="AP89" s="170">
        <v>-8.9</v>
      </c>
      <c r="AQ89" s="170">
        <v>-108.1</v>
      </c>
      <c r="AR89" s="170">
        <v>-98.8</v>
      </c>
      <c r="AS89" s="170">
        <v>-107</v>
      </c>
      <c r="AT89" s="170">
        <v>-118.7</v>
      </c>
      <c r="AU89" s="170">
        <v>-131.3</v>
      </c>
      <c r="AV89" s="170">
        <v>-145.5</v>
      </c>
      <c r="AW89" s="170">
        <v>-162</v>
      </c>
      <c r="AX89" s="170">
        <v>-179</v>
      </c>
      <c r="AY89" s="170">
        <v>-196.6</v>
      </c>
      <c r="AZ89" s="170">
        <v>-439.5</v>
      </c>
      <c r="BA89" s="170">
        <v>-1253.9</v>
      </c>
      <c r="BB89" s="62">
        <v>0</v>
      </c>
      <c r="BC89" s="12">
        <v>211</v>
      </c>
      <c r="BE89" s="63">
        <f t="shared" si="131"/>
        <v>0</v>
      </c>
      <c r="BF89" s="63">
        <f t="shared" si="132"/>
        <v>0</v>
      </c>
      <c r="BG89" s="63">
        <f t="shared" si="133"/>
        <v>0</v>
      </c>
      <c r="BH89" s="63">
        <f t="shared" si="134"/>
        <v>0</v>
      </c>
      <c r="BI89" s="63">
        <f t="shared" si="135"/>
        <v>0</v>
      </c>
      <c r="BJ89" s="63">
        <f t="shared" si="136"/>
        <v>0</v>
      </c>
      <c r="BK89" s="63">
        <f t="shared" si="137"/>
        <v>0</v>
      </c>
      <c r="BL89" s="63">
        <f t="shared" si="138"/>
        <v>0</v>
      </c>
      <c r="BM89" s="63">
        <f t="shared" si="139"/>
        <v>0</v>
      </c>
      <c r="BN89" s="63">
        <f t="shared" si="140"/>
        <v>0</v>
      </c>
      <c r="BO89" s="63">
        <f t="shared" si="141"/>
        <v>0</v>
      </c>
      <c r="BP89" s="63">
        <f t="shared" si="142"/>
        <v>0</v>
      </c>
      <c r="BR89" s="2" t="s">
        <v>46</v>
      </c>
      <c r="BS89" s="166">
        <f t="shared" si="144"/>
        <v>0</v>
      </c>
      <c r="BT89" s="166">
        <f t="shared" si="144"/>
        <v>0</v>
      </c>
      <c r="BU89" s="166">
        <f t="shared" si="144"/>
        <v>0</v>
      </c>
      <c r="BV89" s="166">
        <f t="shared" si="144"/>
        <v>0</v>
      </c>
      <c r="BW89" s="166">
        <f t="shared" si="144"/>
        <v>0</v>
      </c>
      <c r="BX89" s="166">
        <f t="shared" si="144"/>
        <v>0</v>
      </c>
      <c r="BY89" s="166">
        <f t="shared" si="144"/>
        <v>0</v>
      </c>
      <c r="BZ89" s="166">
        <f t="shared" si="144"/>
        <v>0</v>
      </c>
      <c r="CA89" s="166">
        <f t="shared" si="144"/>
        <v>0</v>
      </c>
      <c r="CB89" s="166">
        <f t="shared" si="144"/>
        <v>0</v>
      </c>
      <c r="CC89" s="166">
        <f t="shared" si="144"/>
        <v>0</v>
      </c>
      <c r="CD89" s="166">
        <f t="shared" si="144"/>
        <v>0</v>
      </c>
      <c r="CZ89" s="2" t="s">
        <v>36</v>
      </c>
    </row>
    <row r="90" spans="1:104" ht="12.75">
      <c r="A90" s="124" t="s">
        <v>196</v>
      </c>
      <c r="B90" s="116"/>
      <c r="C90" s="116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63"/>
      <c r="U90" s="1" t="s">
        <v>488</v>
      </c>
      <c r="V90" s="41" t="s">
        <v>46</v>
      </c>
      <c r="W90" s="1" t="s">
        <v>489</v>
      </c>
      <c r="X90" s="146">
        <v>-109</v>
      </c>
      <c r="Y90" s="146">
        <v>-228</v>
      </c>
      <c r="Z90" s="146">
        <v>-355</v>
      </c>
      <c r="AA90" s="146">
        <v>-483</v>
      </c>
      <c r="AB90" s="146">
        <v>-494</v>
      </c>
      <c r="AC90" s="146">
        <v>-506</v>
      </c>
      <c r="AD90" s="146">
        <v>-518</v>
      </c>
      <c r="AE90" s="146">
        <v>-531</v>
      </c>
      <c r="AF90" s="146">
        <v>-544</v>
      </c>
      <c r="AG90" s="146">
        <v>-558</v>
      </c>
      <c r="AH90" s="61">
        <v>-1669</v>
      </c>
      <c r="AI90" s="61">
        <v>-4326</v>
      </c>
      <c r="AJ90" s="62">
        <v>0</v>
      </c>
      <c r="AK90" s="61">
        <v>105</v>
      </c>
      <c r="AL90" s="10" t="s">
        <v>46</v>
      </c>
      <c r="AM90" s="1" t="s">
        <v>368</v>
      </c>
      <c r="AN90" s="41" t="s">
        <v>545</v>
      </c>
      <c r="AO90" s="6" t="s">
        <v>546</v>
      </c>
      <c r="AP90" s="170"/>
      <c r="AQ90" s="170"/>
      <c r="AR90" s="170"/>
      <c r="AS90" s="170"/>
      <c r="AT90" s="170"/>
      <c r="AU90" s="170"/>
      <c r="AV90" s="170"/>
      <c r="AW90" s="170"/>
      <c r="AX90" s="170"/>
      <c r="AY90" s="170"/>
      <c r="BB90" s="62"/>
      <c r="BE90" s="63">
        <f t="shared" si="131"/>
        <v>0</v>
      </c>
      <c r="BF90" s="63">
        <f t="shared" si="132"/>
        <v>0</v>
      </c>
      <c r="BG90" s="63">
        <f t="shared" si="133"/>
        <v>0</v>
      </c>
      <c r="BH90" s="63">
        <f t="shared" si="134"/>
        <v>0</v>
      </c>
      <c r="BI90" s="63">
        <f t="shared" si="135"/>
        <v>0</v>
      </c>
      <c r="BJ90" s="63">
        <f t="shared" si="136"/>
        <v>0</v>
      </c>
      <c r="BK90" s="63">
        <f t="shared" si="137"/>
        <v>0</v>
      </c>
      <c r="BL90" s="63">
        <f t="shared" si="138"/>
        <v>0</v>
      </c>
      <c r="BM90" s="63">
        <f t="shared" si="139"/>
        <v>0</v>
      </c>
      <c r="BN90" s="63">
        <f t="shared" si="140"/>
        <v>0</v>
      </c>
      <c r="BO90" s="63">
        <f t="shared" si="141"/>
        <v>0</v>
      </c>
      <c r="BP90" s="63">
        <f t="shared" si="142"/>
        <v>0</v>
      </c>
      <c r="BS90" s="166">
        <v>0</v>
      </c>
      <c r="BT90" s="166">
        <v>0</v>
      </c>
      <c r="BU90" s="166">
        <v>0</v>
      </c>
      <c r="BV90" s="166">
        <v>0</v>
      </c>
      <c r="BW90" s="166">
        <v>0</v>
      </c>
      <c r="BX90" s="166">
        <v>0</v>
      </c>
      <c r="BY90" s="166">
        <v>0</v>
      </c>
      <c r="BZ90" s="166">
        <v>0</v>
      </c>
      <c r="CA90" s="166">
        <v>0</v>
      </c>
      <c r="CB90" s="166">
        <v>0</v>
      </c>
      <c r="CC90" s="166">
        <v>0</v>
      </c>
      <c r="CD90" s="166">
        <v>0</v>
      </c>
      <c r="CZ90" s="2" t="s">
        <v>29</v>
      </c>
    </row>
    <row r="91" spans="1:104" ht="13.5" thickBot="1">
      <c r="A91" s="101"/>
      <c r="B91" s="102"/>
      <c r="C91" s="102"/>
      <c r="D91" s="130">
        <v>2012</v>
      </c>
      <c r="E91" s="131">
        <v>2013</v>
      </c>
      <c r="F91" s="131">
        <v>2014</v>
      </c>
      <c r="G91" s="131">
        <v>2015</v>
      </c>
      <c r="H91" s="131">
        <v>2016</v>
      </c>
      <c r="I91" s="131">
        <v>2017</v>
      </c>
      <c r="J91" s="131">
        <v>2018</v>
      </c>
      <c r="K91" s="131">
        <v>2019</v>
      </c>
      <c r="L91" s="131">
        <v>2020</v>
      </c>
      <c r="M91" s="131">
        <v>2021</v>
      </c>
      <c r="N91" s="132"/>
      <c r="O91" s="132" t="s">
        <v>431</v>
      </c>
      <c r="P91" s="206" t="s">
        <v>432</v>
      </c>
      <c r="U91" s="1" t="s">
        <v>490</v>
      </c>
      <c r="V91" s="41" t="s">
        <v>46</v>
      </c>
      <c r="W91" s="1" t="s">
        <v>491</v>
      </c>
      <c r="X91" s="146">
        <v>-285</v>
      </c>
      <c r="Y91" s="146">
        <v>-332</v>
      </c>
      <c r="Z91" s="146">
        <v>-347</v>
      </c>
      <c r="AA91" s="146">
        <v>-357</v>
      </c>
      <c r="AB91" s="146">
        <v>-367</v>
      </c>
      <c r="AC91" s="146">
        <v>-380</v>
      </c>
      <c r="AD91" s="146">
        <v>-393</v>
      </c>
      <c r="AE91" s="146">
        <v>-406</v>
      </c>
      <c r="AF91" s="146">
        <v>-419</v>
      </c>
      <c r="AG91" s="146">
        <v>-432</v>
      </c>
      <c r="AH91" s="61">
        <v>-1688</v>
      </c>
      <c r="AI91" s="61">
        <v>-3778</v>
      </c>
      <c r="AJ91" s="62">
        <v>0</v>
      </c>
      <c r="AK91" s="61">
        <v>106</v>
      </c>
      <c r="AL91" s="10" t="s">
        <v>46</v>
      </c>
      <c r="AM91" s="1" t="s">
        <v>368</v>
      </c>
      <c r="AN91" s="41"/>
      <c r="AO91" s="1" t="s">
        <v>547</v>
      </c>
      <c r="AP91" s="170">
        <v>-10.5</v>
      </c>
      <c r="AQ91" s="170">
        <v>-209</v>
      </c>
      <c r="AR91" s="170">
        <v>-288</v>
      </c>
      <c r="AS91" s="170">
        <v>-323.9</v>
      </c>
      <c r="AT91" s="170">
        <v>-345</v>
      </c>
      <c r="AU91" s="170">
        <v>-365.9</v>
      </c>
      <c r="AV91" s="170">
        <v>-388.1</v>
      </c>
      <c r="AW91" s="170">
        <v>-412.5</v>
      </c>
      <c r="AX91" s="170">
        <v>-436.9</v>
      </c>
      <c r="AY91" s="170">
        <v>-462.8</v>
      </c>
      <c r="AZ91" s="170">
        <v>-1176.4</v>
      </c>
      <c r="BA91" s="170">
        <v>-3242.5</v>
      </c>
      <c r="BB91" s="62">
        <v>0</v>
      </c>
      <c r="BC91" s="12">
        <v>211</v>
      </c>
      <c r="BE91" s="63">
        <f t="shared" si="131"/>
        <v>0</v>
      </c>
      <c r="BF91" s="63">
        <f t="shared" si="132"/>
        <v>0</v>
      </c>
      <c r="BG91" s="63">
        <f t="shared" si="133"/>
        <v>0</v>
      </c>
      <c r="BH91" s="63">
        <f t="shared" si="134"/>
        <v>0</v>
      </c>
      <c r="BI91" s="63">
        <f t="shared" si="135"/>
        <v>0</v>
      </c>
      <c r="BJ91" s="63">
        <f t="shared" si="136"/>
        <v>0</v>
      </c>
      <c r="BK91" s="63">
        <f t="shared" si="137"/>
        <v>0</v>
      </c>
      <c r="BL91" s="63">
        <f t="shared" si="138"/>
        <v>0</v>
      </c>
      <c r="BM91" s="63">
        <f t="shared" si="139"/>
        <v>0</v>
      </c>
      <c r="BN91" s="63">
        <f t="shared" si="140"/>
        <v>0</v>
      </c>
      <c r="BO91" s="63">
        <f t="shared" si="141"/>
        <v>0</v>
      </c>
      <c r="BP91" s="63">
        <f t="shared" si="142"/>
        <v>0</v>
      </c>
      <c r="BS91" s="166">
        <f aca="true" t="shared" si="145" ref="BS91:CD91">AP91*$BB91</f>
        <v>0</v>
      </c>
      <c r="BT91" s="166">
        <f t="shared" si="145"/>
        <v>0</v>
      </c>
      <c r="BU91" s="166">
        <f t="shared" si="145"/>
        <v>0</v>
      </c>
      <c r="BV91" s="166">
        <f t="shared" si="145"/>
        <v>0</v>
      </c>
      <c r="BW91" s="166">
        <f t="shared" si="145"/>
        <v>0</v>
      </c>
      <c r="BX91" s="166">
        <f t="shared" si="145"/>
        <v>0</v>
      </c>
      <c r="BY91" s="166">
        <f t="shared" si="145"/>
        <v>0</v>
      </c>
      <c r="BZ91" s="166">
        <f t="shared" si="145"/>
        <v>0</v>
      </c>
      <c r="CA91" s="166">
        <f t="shared" si="145"/>
        <v>0</v>
      </c>
      <c r="CB91" s="166">
        <f t="shared" si="145"/>
        <v>0</v>
      </c>
      <c r="CC91" s="166">
        <f t="shared" si="145"/>
        <v>0</v>
      </c>
      <c r="CD91" s="166">
        <f t="shared" si="145"/>
        <v>0</v>
      </c>
      <c r="CZ91" s="2" t="s">
        <v>84</v>
      </c>
    </row>
    <row r="92" spans="1:105" ht="12.75">
      <c r="A92" s="6" t="s">
        <v>37</v>
      </c>
      <c r="B92" s="94"/>
      <c r="C92" s="94"/>
      <c r="D92" s="104"/>
      <c r="E92" s="104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R92" s="63"/>
      <c r="S92" s="119"/>
      <c r="U92" s="1" t="s">
        <v>492</v>
      </c>
      <c r="V92" s="41" t="s">
        <v>46</v>
      </c>
      <c r="W92" s="1" t="s">
        <v>493</v>
      </c>
      <c r="X92">
        <v>-2300</v>
      </c>
      <c r="Y92">
        <v>-6200</v>
      </c>
      <c r="Z92">
        <v>-7600</v>
      </c>
      <c r="AA92">
        <v>-8100</v>
      </c>
      <c r="AB92">
        <v>-8700</v>
      </c>
      <c r="AC92">
        <v>-9200</v>
      </c>
      <c r="AD92">
        <v>-9800</v>
      </c>
      <c r="AE92">
        <v>-10600</v>
      </c>
      <c r="AF92">
        <v>-11200</v>
      </c>
      <c r="AG92">
        <v>-11900</v>
      </c>
      <c r="AH92" s="61">
        <v>-32900</v>
      </c>
      <c r="AI92">
        <v>-85600</v>
      </c>
      <c r="AJ92" s="62">
        <v>0</v>
      </c>
      <c r="AK92" s="61">
        <v>107</v>
      </c>
      <c r="AL92" s="10" t="s">
        <v>46</v>
      </c>
      <c r="AM92" s="1" t="s">
        <v>370</v>
      </c>
      <c r="AN92" s="41" t="s">
        <v>529</v>
      </c>
      <c r="AO92" s="6" t="s">
        <v>143</v>
      </c>
      <c r="AP92" s="170"/>
      <c r="AQ92" s="170"/>
      <c r="AR92" s="170"/>
      <c r="AS92" s="170"/>
      <c r="AT92" s="170"/>
      <c r="AU92" s="170"/>
      <c r="AV92" s="170"/>
      <c r="AW92" s="170"/>
      <c r="AX92" s="170"/>
      <c r="AY92" s="170"/>
      <c r="BB92" s="62"/>
      <c r="BE92" s="63">
        <f t="shared" si="131"/>
        <v>0</v>
      </c>
      <c r="BF92" s="63">
        <f t="shared" si="132"/>
        <v>0</v>
      </c>
      <c r="BG92" s="63">
        <f t="shared" si="133"/>
        <v>0</v>
      </c>
      <c r="BH92" s="63">
        <f t="shared" si="134"/>
        <v>0</v>
      </c>
      <c r="BI92" s="63">
        <f t="shared" si="135"/>
        <v>0</v>
      </c>
      <c r="BJ92" s="63">
        <f t="shared" si="136"/>
        <v>0</v>
      </c>
      <c r="BK92" s="63">
        <f t="shared" si="137"/>
        <v>0</v>
      </c>
      <c r="BL92" s="63">
        <f t="shared" si="138"/>
        <v>0</v>
      </c>
      <c r="BM92" s="63">
        <f t="shared" si="139"/>
        <v>0</v>
      </c>
      <c r="BN92" s="63">
        <f t="shared" si="140"/>
        <v>0</v>
      </c>
      <c r="BO92" s="63">
        <f t="shared" si="141"/>
        <v>0</v>
      </c>
      <c r="BP92" s="63">
        <f t="shared" si="142"/>
        <v>0</v>
      </c>
      <c r="BS92" s="166">
        <v>0</v>
      </c>
      <c r="BT92" s="166">
        <v>0</v>
      </c>
      <c r="BU92" s="166">
        <v>0</v>
      </c>
      <c r="BV92" s="166">
        <v>0</v>
      </c>
      <c r="BW92" s="166">
        <v>0</v>
      </c>
      <c r="BX92" s="166">
        <v>0</v>
      </c>
      <c r="BY92" s="166">
        <v>0</v>
      </c>
      <c r="BZ92" s="166">
        <v>0</v>
      </c>
      <c r="CA92" s="166">
        <v>0</v>
      </c>
      <c r="CB92" s="166">
        <v>0</v>
      </c>
      <c r="CC92" s="166">
        <v>0</v>
      </c>
      <c r="CD92" s="166">
        <v>0</v>
      </c>
      <c r="CZ92" s="111"/>
      <c r="DA92" s="111"/>
    </row>
    <row r="93" spans="1:82" ht="12.75">
      <c r="A93" s="1" t="s">
        <v>65</v>
      </c>
      <c r="D93" s="105">
        <f aca="true" t="shared" si="146" ref="D93:O96">CJ26</f>
        <v>0</v>
      </c>
      <c r="E93" s="105">
        <f t="shared" si="146"/>
        <v>0</v>
      </c>
      <c r="F93" s="105">
        <f t="shared" si="146"/>
        <v>0</v>
      </c>
      <c r="G93" s="105">
        <f t="shared" si="146"/>
        <v>0</v>
      </c>
      <c r="H93" s="105">
        <f t="shared" si="146"/>
        <v>0</v>
      </c>
      <c r="I93" s="105">
        <f t="shared" si="146"/>
        <v>0</v>
      </c>
      <c r="J93" s="105">
        <f t="shared" si="146"/>
        <v>0</v>
      </c>
      <c r="K93" s="105">
        <f t="shared" si="146"/>
        <v>0</v>
      </c>
      <c r="L93" s="105">
        <f t="shared" si="146"/>
        <v>0</v>
      </c>
      <c r="M93" s="105">
        <f t="shared" si="146"/>
        <v>0</v>
      </c>
      <c r="N93" s="105"/>
      <c r="O93" s="105">
        <f t="shared" si="146"/>
        <v>0</v>
      </c>
      <c r="P93" s="105">
        <f>CU26</f>
        <v>0</v>
      </c>
      <c r="Q93" s="95"/>
      <c r="U93" s="1" t="s">
        <v>494</v>
      </c>
      <c r="V93" s="41" t="s">
        <v>46</v>
      </c>
      <c r="W93" s="1" t="s">
        <v>495</v>
      </c>
      <c r="X93" s="146">
        <v>-200</v>
      </c>
      <c r="Y93" s="146">
        <v>-660</v>
      </c>
      <c r="Z93" s="146">
        <v>-900</v>
      </c>
      <c r="AA93" s="147">
        <v>-1020</v>
      </c>
      <c r="AB93" s="147">
        <v>-1110</v>
      </c>
      <c r="AC93" s="147">
        <v>-1140</v>
      </c>
      <c r="AD93" s="147">
        <v>-1160</v>
      </c>
      <c r="AE93" s="147">
        <v>-1180</v>
      </c>
      <c r="AF93" s="147">
        <v>-1210</v>
      </c>
      <c r="AG93" s="147">
        <v>-1230</v>
      </c>
      <c r="AH93" s="61">
        <v>-3890</v>
      </c>
      <c r="AI93" s="61">
        <v>-8910</v>
      </c>
      <c r="AJ93" s="62">
        <v>0</v>
      </c>
      <c r="AK93" s="61">
        <v>109</v>
      </c>
      <c r="AL93" s="10" t="s">
        <v>46</v>
      </c>
      <c r="AM93" s="1" t="s">
        <v>370</v>
      </c>
      <c r="AN93" s="41"/>
      <c r="AO93" s="1" t="s">
        <v>371</v>
      </c>
      <c r="AP93" s="170">
        <v>-9</v>
      </c>
      <c r="AQ93" s="170">
        <v>-92.8</v>
      </c>
      <c r="AR93" s="170">
        <v>-39.5</v>
      </c>
      <c r="AS93" s="170">
        <v>-54.4</v>
      </c>
      <c r="AT93" s="170">
        <v>-53.1</v>
      </c>
      <c r="AU93" s="170">
        <v>-61.8</v>
      </c>
      <c r="AV93" s="170">
        <v>-73.1</v>
      </c>
      <c r="AW93" s="170">
        <v>-86.7</v>
      </c>
      <c r="AX93" s="170">
        <v>-102.2</v>
      </c>
      <c r="AY93" s="170">
        <v>-119.4</v>
      </c>
      <c r="AZ93" s="170">
        <v>-239.8</v>
      </c>
      <c r="BA93" s="170">
        <v>-683</v>
      </c>
      <c r="BB93" s="62">
        <v>0</v>
      </c>
      <c r="BC93" s="12">
        <v>214</v>
      </c>
      <c r="BE93" s="63">
        <f t="shared" si="131"/>
        <v>0</v>
      </c>
      <c r="BF93" s="63">
        <f t="shared" si="132"/>
        <v>0</v>
      </c>
      <c r="BG93" s="63">
        <f t="shared" si="133"/>
        <v>0</v>
      </c>
      <c r="BH93" s="63">
        <f t="shared" si="134"/>
        <v>0</v>
      </c>
      <c r="BI93" s="63">
        <f t="shared" si="135"/>
        <v>0</v>
      </c>
      <c r="BJ93" s="63">
        <f t="shared" si="136"/>
        <v>0</v>
      </c>
      <c r="BK93" s="63">
        <f t="shared" si="137"/>
        <v>0</v>
      </c>
      <c r="BL93" s="63">
        <f t="shared" si="138"/>
        <v>0</v>
      </c>
      <c r="BM93" s="63">
        <f t="shared" si="139"/>
        <v>0</v>
      </c>
      <c r="BN93" s="63">
        <f t="shared" si="140"/>
        <v>0</v>
      </c>
      <c r="BO93" s="63">
        <f t="shared" si="141"/>
        <v>0</v>
      </c>
      <c r="BP93" s="63">
        <f t="shared" si="142"/>
        <v>0</v>
      </c>
      <c r="BS93" s="166">
        <f aca="true" t="shared" si="147" ref="BS93:CD94">AP93*$BB93</f>
        <v>0</v>
      </c>
      <c r="BT93" s="166">
        <f t="shared" si="147"/>
        <v>0</v>
      </c>
      <c r="BU93" s="166">
        <f t="shared" si="147"/>
        <v>0</v>
      </c>
      <c r="BV93" s="166">
        <f t="shared" si="147"/>
        <v>0</v>
      </c>
      <c r="BW93" s="166">
        <f t="shared" si="147"/>
        <v>0</v>
      </c>
      <c r="BX93" s="166">
        <f t="shared" si="147"/>
        <v>0</v>
      </c>
      <c r="BY93" s="166">
        <f t="shared" si="147"/>
        <v>0</v>
      </c>
      <c r="BZ93" s="166">
        <f t="shared" si="147"/>
        <v>0</v>
      </c>
      <c r="CA93" s="166">
        <f t="shared" si="147"/>
        <v>0</v>
      </c>
      <c r="CB93" s="166">
        <f t="shared" si="147"/>
        <v>0</v>
      </c>
      <c r="CC93" s="166">
        <f t="shared" si="147"/>
        <v>0</v>
      </c>
      <c r="CD93" s="166">
        <f t="shared" si="147"/>
        <v>0</v>
      </c>
    </row>
    <row r="94" spans="1:103" ht="12.75">
      <c r="A94" s="1" t="s">
        <v>66</v>
      </c>
      <c r="D94" s="105">
        <f t="shared" si="146"/>
        <v>0</v>
      </c>
      <c r="E94" s="105">
        <f t="shared" si="146"/>
        <v>0</v>
      </c>
      <c r="F94" s="105">
        <f t="shared" si="146"/>
        <v>0</v>
      </c>
      <c r="G94" s="105">
        <f t="shared" si="146"/>
        <v>0</v>
      </c>
      <c r="H94" s="105">
        <f t="shared" si="146"/>
        <v>0</v>
      </c>
      <c r="I94" s="105">
        <f t="shared" si="146"/>
        <v>0</v>
      </c>
      <c r="J94" s="105">
        <f t="shared" si="146"/>
        <v>0</v>
      </c>
      <c r="K94" s="105">
        <f t="shared" si="146"/>
        <v>0</v>
      </c>
      <c r="L94" s="105">
        <f t="shared" si="146"/>
        <v>0</v>
      </c>
      <c r="M94" s="105">
        <f t="shared" si="146"/>
        <v>0</v>
      </c>
      <c r="N94" s="105"/>
      <c r="O94" s="105">
        <f t="shared" si="146"/>
        <v>0</v>
      </c>
      <c r="P94" s="105">
        <f>CU27</f>
        <v>0</v>
      </c>
      <c r="Q94" s="95"/>
      <c r="U94" s="1" t="s">
        <v>496</v>
      </c>
      <c r="V94" s="41" t="s">
        <v>46</v>
      </c>
      <c r="W94" s="1" t="s">
        <v>344</v>
      </c>
      <c r="X94" s="148">
        <v>-1900</v>
      </c>
      <c r="Y94" s="148">
        <v>-1900</v>
      </c>
      <c r="Z94" s="148">
        <v>-2000</v>
      </c>
      <c r="AA94" s="148">
        <v>-2000</v>
      </c>
      <c r="AB94" s="148">
        <v>-2100</v>
      </c>
      <c r="AC94" s="148">
        <v>-2100</v>
      </c>
      <c r="AD94" s="148">
        <v>-2100</v>
      </c>
      <c r="AE94" s="148">
        <v>-2200</v>
      </c>
      <c r="AF94" s="148">
        <v>-2200</v>
      </c>
      <c r="AG94" s="148">
        <v>-2300</v>
      </c>
      <c r="AH94" s="61">
        <v>-9900</v>
      </c>
      <c r="AI94" s="61">
        <v>-20800</v>
      </c>
      <c r="AJ94" s="62">
        <v>0</v>
      </c>
      <c r="AK94" s="61">
        <v>110</v>
      </c>
      <c r="AL94" s="10" t="s">
        <v>46</v>
      </c>
      <c r="AM94" s="1" t="s">
        <v>370</v>
      </c>
      <c r="AN94" s="41"/>
      <c r="AO94" s="1" t="s">
        <v>372</v>
      </c>
      <c r="AP94" s="170">
        <v>-12.4</v>
      </c>
      <c r="AQ94" s="170">
        <v>-126.3</v>
      </c>
      <c r="AR94" s="170">
        <v>-49.5</v>
      </c>
      <c r="AS94" s="170">
        <v>-55.9</v>
      </c>
      <c r="AT94" s="170">
        <v>-64.1</v>
      </c>
      <c r="AU94" s="170">
        <v>-73.5</v>
      </c>
      <c r="AV94" s="170">
        <v>-85.3</v>
      </c>
      <c r="AW94" s="170">
        <v>-99.4</v>
      </c>
      <c r="AX94" s="170">
        <v>-115.1</v>
      </c>
      <c r="AY94" s="170">
        <v>-132.8</v>
      </c>
      <c r="AZ94" s="170">
        <v>-308.2</v>
      </c>
      <c r="BA94" s="170">
        <v>-813.3</v>
      </c>
      <c r="BB94" s="62">
        <v>0</v>
      </c>
      <c r="BC94" s="12">
        <v>214</v>
      </c>
      <c r="BE94" s="63">
        <f t="shared" si="131"/>
        <v>0</v>
      </c>
      <c r="BF94" s="63">
        <f t="shared" si="132"/>
        <v>0</v>
      </c>
      <c r="BG94" s="63">
        <f t="shared" si="133"/>
        <v>0</v>
      </c>
      <c r="BH94" s="63">
        <f t="shared" si="134"/>
        <v>0</v>
      </c>
      <c r="BI94" s="63">
        <f t="shared" si="135"/>
        <v>0</v>
      </c>
      <c r="BJ94" s="63">
        <f t="shared" si="136"/>
        <v>0</v>
      </c>
      <c r="BK94" s="63">
        <f t="shared" si="137"/>
        <v>0</v>
      </c>
      <c r="BL94" s="63">
        <f t="shared" si="138"/>
        <v>0</v>
      </c>
      <c r="BM94" s="63">
        <f t="shared" si="139"/>
        <v>0</v>
      </c>
      <c r="BN94" s="63">
        <f t="shared" si="140"/>
        <v>0</v>
      </c>
      <c r="BO94" s="63">
        <f t="shared" si="141"/>
        <v>0</v>
      </c>
      <c r="BP94" s="63">
        <f t="shared" si="142"/>
        <v>0</v>
      </c>
      <c r="BS94" s="166">
        <f t="shared" si="147"/>
        <v>0</v>
      </c>
      <c r="BT94" s="166">
        <f t="shared" si="147"/>
        <v>0</v>
      </c>
      <c r="BU94" s="166">
        <f t="shared" si="147"/>
        <v>0</v>
      </c>
      <c r="BV94" s="166">
        <f t="shared" si="147"/>
        <v>0</v>
      </c>
      <c r="BW94" s="166">
        <f t="shared" si="147"/>
        <v>0</v>
      </c>
      <c r="BX94" s="166">
        <f t="shared" si="147"/>
        <v>0</v>
      </c>
      <c r="BY94" s="166">
        <f t="shared" si="147"/>
        <v>0</v>
      </c>
      <c r="BZ94" s="166">
        <f t="shared" si="147"/>
        <v>0</v>
      </c>
      <c r="CA94" s="166">
        <f t="shared" si="147"/>
        <v>0</v>
      </c>
      <c r="CB94" s="166">
        <f t="shared" si="147"/>
        <v>0</v>
      </c>
      <c r="CC94" s="166">
        <f t="shared" si="147"/>
        <v>0</v>
      </c>
      <c r="CD94" s="166">
        <f t="shared" si="147"/>
        <v>0</v>
      </c>
      <c r="CY94" s="85"/>
    </row>
    <row r="95" spans="1:82" ht="12.75">
      <c r="A95" s="1" t="s">
        <v>21</v>
      </c>
      <c r="D95" s="105">
        <f t="shared" si="146"/>
        <v>0</v>
      </c>
      <c r="E95" s="105">
        <f t="shared" si="146"/>
        <v>0</v>
      </c>
      <c r="F95" s="105">
        <f t="shared" si="146"/>
        <v>-16</v>
      </c>
      <c r="G95" s="105">
        <f t="shared" si="146"/>
        <v>-25</v>
      </c>
      <c r="H95" s="105">
        <f t="shared" si="146"/>
        <v>-33</v>
      </c>
      <c r="I95" s="105">
        <f t="shared" si="146"/>
        <v>-36</v>
      </c>
      <c r="J95" s="105">
        <f t="shared" si="146"/>
        <v>-39</v>
      </c>
      <c r="K95" s="105">
        <f t="shared" si="146"/>
        <v>-41</v>
      </c>
      <c r="L95" s="105">
        <f t="shared" si="146"/>
        <v>-43</v>
      </c>
      <c r="M95" s="105">
        <f t="shared" si="146"/>
        <v>-49</v>
      </c>
      <c r="N95" s="105"/>
      <c r="O95" s="105">
        <f t="shared" si="146"/>
        <v>-282</v>
      </c>
      <c r="P95" s="105">
        <f>CU28</f>
        <v>-282</v>
      </c>
      <c r="Q95" s="95"/>
      <c r="R95" s="95"/>
      <c r="S95" s="96"/>
      <c r="U95" s="1" t="s">
        <v>345</v>
      </c>
      <c r="V95" s="41" t="s">
        <v>46</v>
      </c>
      <c r="W95" s="1" t="s">
        <v>346</v>
      </c>
      <c r="X95" s="148">
        <v>-1600</v>
      </c>
      <c r="Y95" s="148">
        <v>-1800</v>
      </c>
      <c r="Z95" s="148">
        <v>-2000</v>
      </c>
      <c r="AA95" s="148">
        <v>-2300</v>
      </c>
      <c r="AB95" s="148">
        <v>-2800</v>
      </c>
      <c r="AC95" s="148">
        <v>-3300</v>
      </c>
      <c r="AD95" s="148">
        <v>-3600</v>
      </c>
      <c r="AE95" s="148">
        <v>-3900</v>
      </c>
      <c r="AF95" s="148">
        <v>-4200</v>
      </c>
      <c r="AG95" s="148">
        <v>-4400</v>
      </c>
      <c r="AH95" s="12">
        <v>-10500</v>
      </c>
      <c r="AI95" s="12">
        <v>-29900</v>
      </c>
      <c r="AJ95" s="62">
        <v>1</v>
      </c>
      <c r="AK95" s="41">
        <v>111</v>
      </c>
      <c r="AL95" s="10" t="s">
        <v>46</v>
      </c>
      <c r="AM95" s="1" t="s">
        <v>373</v>
      </c>
      <c r="AN95" s="41" t="s">
        <v>529</v>
      </c>
      <c r="AO95" s="6" t="s">
        <v>374</v>
      </c>
      <c r="AP95" s="170"/>
      <c r="AQ95" s="170"/>
      <c r="AR95" s="170"/>
      <c r="AS95" s="170"/>
      <c r="AT95" s="170"/>
      <c r="AU95" s="170"/>
      <c r="AV95" s="170"/>
      <c r="AW95" s="170"/>
      <c r="AX95" s="170"/>
      <c r="AY95" s="170"/>
      <c r="BB95" s="62"/>
      <c r="BC95" s="12">
        <v>216</v>
      </c>
      <c r="BE95" s="63">
        <f t="shared" si="131"/>
        <v>-1600</v>
      </c>
      <c r="BF95" s="63">
        <f t="shared" si="132"/>
        <v>-1800</v>
      </c>
      <c r="BG95" s="63">
        <f t="shared" si="133"/>
        <v>-2000</v>
      </c>
      <c r="BH95" s="63">
        <f t="shared" si="134"/>
        <v>-2300</v>
      </c>
      <c r="BI95" s="63">
        <f t="shared" si="135"/>
        <v>-2800</v>
      </c>
      <c r="BJ95" s="63">
        <f t="shared" si="136"/>
        <v>-3300</v>
      </c>
      <c r="BK95" s="63">
        <f t="shared" si="137"/>
        <v>-3600</v>
      </c>
      <c r="BL95" s="63">
        <f t="shared" si="138"/>
        <v>-3900</v>
      </c>
      <c r="BM95" s="63">
        <f t="shared" si="139"/>
        <v>-4200</v>
      </c>
      <c r="BN95" s="63">
        <f t="shared" si="140"/>
        <v>-4400</v>
      </c>
      <c r="BO95" s="63">
        <f t="shared" si="141"/>
        <v>-10500</v>
      </c>
      <c r="BP95" s="63">
        <f t="shared" si="142"/>
        <v>-29900</v>
      </c>
      <c r="BS95" s="166">
        <v>0</v>
      </c>
      <c r="BT95" s="166">
        <v>0</v>
      </c>
      <c r="BU95" s="166">
        <v>0</v>
      </c>
      <c r="BV95" s="166">
        <v>0</v>
      </c>
      <c r="BW95" s="166">
        <v>0</v>
      </c>
      <c r="BX95" s="166">
        <v>0</v>
      </c>
      <c r="BY95" s="166">
        <v>0</v>
      </c>
      <c r="BZ95" s="166">
        <v>0</v>
      </c>
      <c r="CA95" s="166">
        <v>0</v>
      </c>
      <c r="CB95" s="166">
        <v>0</v>
      </c>
      <c r="CC95" s="166">
        <v>0</v>
      </c>
      <c r="CD95" s="166">
        <v>0</v>
      </c>
    </row>
    <row r="96" spans="1:82" ht="12.75">
      <c r="A96" s="1" t="s">
        <v>24</v>
      </c>
      <c r="D96" s="105">
        <f t="shared" si="146"/>
        <v>0</v>
      </c>
      <c r="E96" s="105">
        <f t="shared" si="146"/>
        <v>0</v>
      </c>
      <c r="F96" s="105">
        <f t="shared" si="146"/>
        <v>0</v>
      </c>
      <c r="G96" s="105">
        <f t="shared" si="146"/>
        <v>0</v>
      </c>
      <c r="H96" s="105">
        <f t="shared" si="146"/>
        <v>0</v>
      </c>
      <c r="I96" s="105">
        <f t="shared" si="146"/>
        <v>0</v>
      </c>
      <c r="J96" s="105">
        <f t="shared" si="146"/>
        <v>0</v>
      </c>
      <c r="K96" s="105">
        <f t="shared" si="146"/>
        <v>0</v>
      </c>
      <c r="L96" s="105">
        <f t="shared" si="146"/>
        <v>0</v>
      </c>
      <c r="M96" s="105">
        <f t="shared" si="146"/>
        <v>0</v>
      </c>
      <c r="N96" s="105"/>
      <c r="O96" s="105">
        <f t="shared" si="146"/>
        <v>0</v>
      </c>
      <c r="P96" s="105">
        <f>CU29</f>
        <v>0</v>
      </c>
      <c r="Q96" s="95"/>
      <c r="R96" s="95"/>
      <c r="S96" s="96"/>
      <c r="U96" s="1" t="s">
        <v>347</v>
      </c>
      <c r="V96" s="11" t="s">
        <v>46</v>
      </c>
      <c r="W96" s="1" t="s">
        <v>348</v>
      </c>
      <c r="X96" s="146">
        <v>-240</v>
      </c>
      <c r="Y96" s="146">
        <v>-790</v>
      </c>
      <c r="Z96" s="147">
        <v>-1210</v>
      </c>
      <c r="AA96" s="147">
        <v>-1530</v>
      </c>
      <c r="AB96" s="147">
        <v>-1800</v>
      </c>
      <c r="AC96" s="147">
        <v>-2010</v>
      </c>
      <c r="AD96" s="147">
        <v>-2130</v>
      </c>
      <c r="AE96" s="147">
        <v>-2170</v>
      </c>
      <c r="AF96" s="147">
        <v>-2210</v>
      </c>
      <c r="AG96" s="147">
        <v>-2260</v>
      </c>
      <c r="AH96" s="61">
        <v>-5570</v>
      </c>
      <c r="AI96" s="61">
        <v>-16350</v>
      </c>
      <c r="AJ96" s="62">
        <v>1</v>
      </c>
      <c r="AK96" s="61">
        <v>112</v>
      </c>
      <c r="AL96" s="10" t="s">
        <v>46</v>
      </c>
      <c r="AM96" s="1" t="s">
        <v>373</v>
      </c>
      <c r="AN96" s="41"/>
      <c r="AO96" s="1" t="s">
        <v>375</v>
      </c>
      <c r="AP96" s="170">
        <v>-0.7</v>
      </c>
      <c r="AQ96" s="170">
        <v>-4.8</v>
      </c>
      <c r="AR96" s="170">
        <v>-30.8</v>
      </c>
      <c r="AS96" s="170">
        <v>-36.9</v>
      </c>
      <c r="AT96" s="170">
        <v>-41.3</v>
      </c>
      <c r="AU96" s="170">
        <v>-45.1</v>
      </c>
      <c r="AV96" s="170">
        <v>-48.2</v>
      </c>
      <c r="AW96" s="170">
        <v>-51.3</v>
      </c>
      <c r="AX96" s="170">
        <v>-54.5</v>
      </c>
      <c r="AY96" s="170">
        <v>-57.9</v>
      </c>
      <c r="AZ96" s="170">
        <v>-114.6</v>
      </c>
      <c r="BA96" s="170">
        <v>-371.4</v>
      </c>
      <c r="BB96" s="62">
        <v>0</v>
      </c>
      <c r="BC96" s="12">
        <v>216</v>
      </c>
      <c r="BE96" s="63">
        <f t="shared" si="131"/>
        <v>-240</v>
      </c>
      <c r="BF96" s="63">
        <f t="shared" si="132"/>
        <v>-790</v>
      </c>
      <c r="BG96" s="63">
        <f t="shared" si="133"/>
        <v>-1210</v>
      </c>
      <c r="BH96" s="63">
        <f t="shared" si="134"/>
        <v>-1530</v>
      </c>
      <c r="BI96" s="63">
        <f t="shared" si="135"/>
        <v>-1800</v>
      </c>
      <c r="BJ96" s="63">
        <f t="shared" si="136"/>
        <v>-2010</v>
      </c>
      <c r="BK96" s="63">
        <f t="shared" si="137"/>
        <v>-2130</v>
      </c>
      <c r="BL96" s="63">
        <f t="shared" si="138"/>
        <v>-2170</v>
      </c>
      <c r="BM96" s="63">
        <f t="shared" si="139"/>
        <v>-2210</v>
      </c>
      <c r="BN96" s="63">
        <f t="shared" si="140"/>
        <v>-2260</v>
      </c>
      <c r="BO96" s="63">
        <f t="shared" si="141"/>
        <v>-5570</v>
      </c>
      <c r="BP96" s="63">
        <f t="shared" si="142"/>
        <v>-16350</v>
      </c>
      <c r="BS96" s="166">
        <f aca="true" t="shared" si="148" ref="BS96:CD98">AP96*$BB96</f>
        <v>0</v>
      </c>
      <c r="BT96" s="166">
        <f t="shared" si="148"/>
        <v>0</v>
      </c>
      <c r="BU96" s="166">
        <f t="shared" si="148"/>
        <v>0</v>
      </c>
      <c r="BV96" s="166">
        <f t="shared" si="148"/>
        <v>0</v>
      </c>
      <c r="BW96" s="166">
        <f t="shared" si="148"/>
        <v>0</v>
      </c>
      <c r="BX96" s="166">
        <f t="shared" si="148"/>
        <v>0</v>
      </c>
      <c r="BY96" s="166">
        <f t="shared" si="148"/>
        <v>0</v>
      </c>
      <c r="BZ96" s="166">
        <f t="shared" si="148"/>
        <v>0</v>
      </c>
      <c r="CA96" s="166">
        <f t="shared" si="148"/>
        <v>0</v>
      </c>
      <c r="CB96" s="166">
        <f t="shared" si="148"/>
        <v>0</v>
      </c>
      <c r="CC96" s="166">
        <f t="shared" si="148"/>
        <v>0</v>
      </c>
      <c r="CD96" s="166">
        <f t="shared" si="148"/>
        <v>0</v>
      </c>
    </row>
    <row r="97" spans="1:112" ht="12.75">
      <c r="A97" s="1" t="s">
        <v>31</v>
      </c>
      <c r="D97" s="106">
        <f>CJ26+CJ27+CJ28+CJ29</f>
        <v>0</v>
      </c>
      <c r="E97" s="106">
        <f aca="true" t="shared" si="149" ref="E97:O97">CK26+CK27+CK28+CK29</f>
        <v>0</v>
      </c>
      <c r="F97" s="106">
        <f t="shared" si="149"/>
        <v>-16</v>
      </c>
      <c r="G97" s="106">
        <f t="shared" si="149"/>
        <v>-25</v>
      </c>
      <c r="H97" s="106">
        <f t="shared" si="149"/>
        <v>-33</v>
      </c>
      <c r="I97" s="106">
        <f t="shared" si="149"/>
        <v>-36</v>
      </c>
      <c r="J97" s="106">
        <f t="shared" si="149"/>
        <v>-39</v>
      </c>
      <c r="K97" s="106">
        <f t="shared" si="149"/>
        <v>-41</v>
      </c>
      <c r="L97" s="106">
        <f t="shared" si="149"/>
        <v>-43</v>
      </c>
      <c r="M97" s="106">
        <f t="shared" si="149"/>
        <v>-49</v>
      </c>
      <c r="N97" s="106"/>
      <c r="O97" s="106">
        <f t="shared" si="149"/>
        <v>-282</v>
      </c>
      <c r="P97" s="106">
        <f>CU26+CU27+CU28+CU29</f>
        <v>-282</v>
      </c>
      <c r="Q97" s="95"/>
      <c r="R97" s="95"/>
      <c r="S97" s="96"/>
      <c r="U97" s="1" t="s">
        <v>349</v>
      </c>
      <c r="V97" s="11" t="s">
        <v>46</v>
      </c>
      <c r="W97" s="1" t="s">
        <v>206</v>
      </c>
      <c r="X97" s="146">
        <v>-1</v>
      </c>
      <c r="Y97" s="146">
        <v>-4</v>
      </c>
      <c r="Z97" s="146">
        <v>-9</v>
      </c>
      <c r="AA97" s="146">
        <v>-16</v>
      </c>
      <c r="AB97" s="146">
        <v>-24</v>
      </c>
      <c r="AC97" s="146">
        <v>-88</v>
      </c>
      <c r="AD97" s="146">
        <v>-258</v>
      </c>
      <c r="AE97" s="146">
        <v>-407</v>
      </c>
      <c r="AF97" s="146">
        <v>-490</v>
      </c>
      <c r="AG97" s="146">
        <v>-558</v>
      </c>
      <c r="AH97" s="61">
        <v>-54</v>
      </c>
      <c r="AI97" s="12">
        <v>-1855</v>
      </c>
      <c r="AJ97" s="62">
        <v>0</v>
      </c>
      <c r="AK97" s="61">
        <v>113</v>
      </c>
      <c r="AL97" s="10" t="s">
        <v>46</v>
      </c>
      <c r="AM97" s="1" t="s">
        <v>373</v>
      </c>
      <c r="AN97" s="41"/>
      <c r="AO97" s="1" t="s">
        <v>376</v>
      </c>
      <c r="AP97" s="170">
        <v>-0.3</v>
      </c>
      <c r="AQ97" s="170">
        <v>-0.7</v>
      </c>
      <c r="AR97" s="170">
        <v>-22.1</v>
      </c>
      <c r="AS97" s="170">
        <v>-26.6</v>
      </c>
      <c r="AT97" s="170">
        <v>-28.7</v>
      </c>
      <c r="AU97" s="170">
        <v>-31.1</v>
      </c>
      <c r="AV97" s="170">
        <v>-33.5</v>
      </c>
      <c r="AW97" s="170">
        <v>-35.9</v>
      </c>
      <c r="AX97" s="170">
        <v>-38.5</v>
      </c>
      <c r="AY97" s="170">
        <v>-41.2</v>
      </c>
      <c r="AZ97" s="170">
        <v>-78.4</v>
      </c>
      <c r="BA97" s="170">
        <v>-258.1</v>
      </c>
      <c r="BB97" s="62">
        <v>0</v>
      </c>
      <c r="BC97" s="12">
        <v>216</v>
      </c>
      <c r="BE97" s="63">
        <f t="shared" si="131"/>
        <v>0</v>
      </c>
      <c r="BF97" s="63">
        <f t="shared" si="132"/>
        <v>0</v>
      </c>
      <c r="BG97" s="63">
        <f t="shared" si="133"/>
        <v>0</v>
      </c>
      <c r="BH97" s="63">
        <f t="shared" si="134"/>
        <v>0</v>
      </c>
      <c r="BI97" s="63">
        <f t="shared" si="135"/>
        <v>0</v>
      </c>
      <c r="BJ97" s="63">
        <f t="shared" si="136"/>
        <v>0</v>
      </c>
      <c r="BK97" s="63">
        <f t="shared" si="137"/>
        <v>0</v>
      </c>
      <c r="BL97" s="63">
        <f t="shared" si="138"/>
        <v>0</v>
      </c>
      <c r="BM97" s="63">
        <f t="shared" si="139"/>
        <v>0</v>
      </c>
      <c r="BN97" s="63">
        <f t="shared" si="140"/>
        <v>0</v>
      </c>
      <c r="BO97" s="63">
        <f t="shared" si="141"/>
        <v>0</v>
      </c>
      <c r="BP97" s="63">
        <f t="shared" si="142"/>
        <v>0</v>
      </c>
      <c r="BS97" s="166">
        <f t="shared" si="148"/>
        <v>0</v>
      </c>
      <c r="BT97" s="166">
        <f t="shared" si="148"/>
        <v>0</v>
      </c>
      <c r="BU97" s="166">
        <f t="shared" si="148"/>
        <v>0</v>
      </c>
      <c r="BV97" s="166">
        <f t="shared" si="148"/>
        <v>0</v>
      </c>
      <c r="BW97" s="166">
        <f t="shared" si="148"/>
        <v>0</v>
      </c>
      <c r="BX97" s="166">
        <f t="shared" si="148"/>
        <v>0</v>
      </c>
      <c r="BY97" s="166">
        <f t="shared" si="148"/>
        <v>0</v>
      </c>
      <c r="BZ97" s="166">
        <f t="shared" si="148"/>
        <v>0</v>
      </c>
      <c r="CA97" s="166">
        <f t="shared" si="148"/>
        <v>0</v>
      </c>
      <c r="CB97" s="166">
        <f t="shared" si="148"/>
        <v>0</v>
      </c>
      <c r="CC97" s="166">
        <f t="shared" si="148"/>
        <v>0</v>
      </c>
      <c r="CD97" s="166">
        <f t="shared" si="148"/>
        <v>0</v>
      </c>
      <c r="CJ97" s="1" t="s">
        <v>46</v>
      </c>
      <c r="CK97" s="1" t="s">
        <v>46</v>
      </c>
      <c r="DH97" s="110"/>
    </row>
    <row r="98" spans="1:112" ht="12.75">
      <c r="A98" s="1" t="s">
        <v>46</v>
      </c>
      <c r="B98" s="1" t="s">
        <v>46</v>
      </c>
      <c r="C98" s="1" t="s">
        <v>46</v>
      </c>
      <c r="D98" s="92"/>
      <c r="E98" s="92" t="s">
        <v>46</v>
      </c>
      <c r="F98" s="92" t="s">
        <v>46</v>
      </c>
      <c r="G98" s="92" t="s">
        <v>46</v>
      </c>
      <c r="H98" s="92"/>
      <c r="I98" s="92"/>
      <c r="J98" s="92"/>
      <c r="K98" s="92"/>
      <c r="L98" s="92"/>
      <c r="M98" s="92"/>
      <c r="N98" s="92"/>
      <c r="O98" s="92"/>
      <c r="P98" s="92" t="s">
        <v>46</v>
      </c>
      <c r="Q98" s="92"/>
      <c r="R98" s="95"/>
      <c r="S98" s="96"/>
      <c r="U98" s="1" t="s">
        <v>207</v>
      </c>
      <c r="V98" s="41" t="s">
        <v>46</v>
      </c>
      <c r="W98" s="1" t="s">
        <v>208</v>
      </c>
      <c r="X98" s="146">
        <v>-5</v>
      </c>
      <c r="Y98" s="146">
        <v>-150</v>
      </c>
      <c r="Z98" s="146">
        <v>-445</v>
      </c>
      <c r="AA98" s="146">
        <v>-550</v>
      </c>
      <c r="AB98" s="146">
        <v>-570</v>
      </c>
      <c r="AC98" s="146">
        <v>-585</v>
      </c>
      <c r="AD98" s="146">
        <v>-600</v>
      </c>
      <c r="AE98" s="146">
        <v>-615</v>
      </c>
      <c r="AF98" s="146">
        <v>-625</v>
      </c>
      <c r="AG98" s="146">
        <v>-640</v>
      </c>
      <c r="AH98" s="61">
        <v>-1720</v>
      </c>
      <c r="AI98" s="61">
        <v>-4785</v>
      </c>
      <c r="AJ98" s="62">
        <v>1</v>
      </c>
      <c r="AK98" s="61">
        <v>114</v>
      </c>
      <c r="AL98" s="10" t="s">
        <v>46</v>
      </c>
      <c r="AM98" s="1" t="s">
        <v>373</v>
      </c>
      <c r="AN98" s="41"/>
      <c r="AO98" s="1" t="s">
        <v>377</v>
      </c>
      <c r="AP98" s="170">
        <v>-2.6</v>
      </c>
      <c r="AQ98" s="170">
        <v>-8.5</v>
      </c>
      <c r="AR98" s="170">
        <v>-47.4</v>
      </c>
      <c r="AS98" s="170">
        <v>-56.5</v>
      </c>
      <c r="AT98" s="170">
        <v>-61.7</v>
      </c>
      <c r="AU98" s="170">
        <v>-66.3</v>
      </c>
      <c r="AV98" s="170">
        <v>-70.3</v>
      </c>
      <c r="AW98" s="170">
        <v>-74.3</v>
      </c>
      <c r="AX98" s="170">
        <v>-78.4</v>
      </c>
      <c r="AY98" s="170">
        <v>-82.8</v>
      </c>
      <c r="AZ98" s="170">
        <v>-176.9</v>
      </c>
      <c r="BA98" s="170">
        <v>-549</v>
      </c>
      <c r="BB98" s="62">
        <v>0</v>
      </c>
      <c r="BC98" s="12">
        <v>216</v>
      </c>
      <c r="BE98" s="63">
        <f t="shared" si="131"/>
        <v>-5</v>
      </c>
      <c r="BF98" s="63">
        <f t="shared" si="132"/>
        <v>-150</v>
      </c>
      <c r="BG98" s="63">
        <f t="shared" si="133"/>
        <v>-445</v>
      </c>
      <c r="BH98" s="63">
        <f t="shared" si="134"/>
        <v>-550</v>
      </c>
      <c r="BI98" s="63">
        <f t="shared" si="135"/>
        <v>-570</v>
      </c>
      <c r="BJ98" s="63">
        <f t="shared" si="136"/>
        <v>-585</v>
      </c>
      <c r="BK98" s="63">
        <f t="shared" si="137"/>
        <v>-600</v>
      </c>
      <c r="BL98" s="63">
        <f t="shared" si="138"/>
        <v>-615</v>
      </c>
      <c r="BM98" s="63">
        <f t="shared" si="139"/>
        <v>-625</v>
      </c>
      <c r="BN98" s="63">
        <f t="shared" si="140"/>
        <v>-640</v>
      </c>
      <c r="BO98" s="63">
        <f t="shared" si="141"/>
        <v>-1720</v>
      </c>
      <c r="BP98" s="63">
        <f t="shared" si="142"/>
        <v>-4785</v>
      </c>
      <c r="BS98" s="166">
        <f t="shared" si="148"/>
        <v>0</v>
      </c>
      <c r="BT98" s="166">
        <f t="shared" si="148"/>
        <v>0</v>
      </c>
      <c r="BU98" s="166">
        <f t="shared" si="148"/>
        <v>0</v>
      </c>
      <c r="BV98" s="166">
        <f t="shared" si="148"/>
        <v>0</v>
      </c>
      <c r="BW98" s="166">
        <f t="shared" si="148"/>
        <v>0</v>
      </c>
      <c r="BX98" s="166">
        <f t="shared" si="148"/>
        <v>0</v>
      </c>
      <c r="BY98" s="166">
        <f t="shared" si="148"/>
        <v>0</v>
      </c>
      <c r="BZ98" s="166">
        <f t="shared" si="148"/>
        <v>0</v>
      </c>
      <c r="CA98" s="166">
        <f t="shared" si="148"/>
        <v>0</v>
      </c>
      <c r="CB98" s="166">
        <f t="shared" si="148"/>
        <v>0</v>
      </c>
      <c r="CC98" s="166">
        <f t="shared" si="148"/>
        <v>0</v>
      </c>
      <c r="CD98" s="166">
        <f t="shared" si="148"/>
        <v>0</v>
      </c>
      <c r="CJ98" s="1" t="s">
        <v>46</v>
      </c>
      <c r="DH98" s="110"/>
    </row>
    <row r="99" spans="4:112" ht="12.75">
      <c r="D99" s="134">
        <v>2012</v>
      </c>
      <c r="E99" s="134">
        <v>2013</v>
      </c>
      <c r="F99" s="134">
        <v>2014</v>
      </c>
      <c r="G99" s="134">
        <v>2015</v>
      </c>
      <c r="H99" s="134">
        <v>2016</v>
      </c>
      <c r="I99" s="134">
        <v>2017</v>
      </c>
      <c r="J99" s="134">
        <v>2018</v>
      </c>
      <c r="K99" s="134">
        <v>2019</v>
      </c>
      <c r="L99" s="134">
        <v>2020</v>
      </c>
      <c r="M99" s="134">
        <v>2021</v>
      </c>
      <c r="N99" s="143"/>
      <c r="O99" s="143" t="s">
        <v>431</v>
      </c>
      <c r="P99" s="143" t="s">
        <v>432</v>
      </c>
      <c r="Q99" s="95"/>
      <c r="R99" s="95"/>
      <c r="S99" s="96"/>
      <c r="U99" s="1" t="s">
        <v>209</v>
      </c>
      <c r="V99" s="41" t="s">
        <v>46</v>
      </c>
      <c r="W99" s="1" t="s">
        <v>210</v>
      </c>
      <c r="X99" s="146">
        <v>-30</v>
      </c>
      <c r="Y99" s="146">
        <v>-900</v>
      </c>
      <c r="Z99" s="147">
        <v>-1400</v>
      </c>
      <c r="AA99" s="147">
        <v>-1600</v>
      </c>
      <c r="AB99" s="147">
        <v>-1600</v>
      </c>
      <c r="AC99" s="147">
        <v>-1700</v>
      </c>
      <c r="AD99" s="147">
        <v>-1700</v>
      </c>
      <c r="AE99" s="147">
        <v>-1700</v>
      </c>
      <c r="AF99" s="147">
        <v>-1800</v>
      </c>
      <c r="AG99" s="147">
        <v>-1800</v>
      </c>
      <c r="AH99" s="61">
        <v>-5530</v>
      </c>
      <c r="AI99" s="61">
        <v>-14230</v>
      </c>
      <c r="AJ99" s="62">
        <v>1</v>
      </c>
      <c r="AK99" s="61">
        <v>115</v>
      </c>
      <c r="AL99" s="10" t="s">
        <v>46</v>
      </c>
      <c r="AM99" s="1"/>
      <c r="AN99" s="41"/>
      <c r="AO99" s="1"/>
      <c r="AP99" s="170"/>
      <c r="AQ99" s="170"/>
      <c r="AR99" s="170"/>
      <c r="AS99" s="170"/>
      <c r="AT99" s="170"/>
      <c r="AU99" s="170"/>
      <c r="AV99" s="170"/>
      <c r="AW99" s="170"/>
      <c r="AX99" s="170"/>
      <c r="AY99" s="170"/>
      <c r="BB99" s="62"/>
      <c r="BE99" s="63">
        <f t="shared" si="131"/>
        <v>-30</v>
      </c>
      <c r="BF99" s="63">
        <f t="shared" si="132"/>
        <v>-900</v>
      </c>
      <c r="BG99" s="63">
        <f t="shared" si="133"/>
        <v>-1400</v>
      </c>
      <c r="BH99" s="63">
        <f t="shared" si="134"/>
        <v>-1600</v>
      </c>
      <c r="BI99" s="63">
        <f t="shared" si="135"/>
        <v>-1600</v>
      </c>
      <c r="BJ99" s="63">
        <f t="shared" si="136"/>
        <v>-1700</v>
      </c>
      <c r="BK99" s="63">
        <f t="shared" si="137"/>
        <v>-1700</v>
      </c>
      <c r="BL99" s="63">
        <f t="shared" si="138"/>
        <v>-1700</v>
      </c>
      <c r="BM99" s="63">
        <f t="shared" si="139"/>
        <v>-1800</v>
      </c>
      <c r="BN99" s="63">
        <f t="shared" si="140"/>
        <v>-1800</v>
      </c>
      <c r="BO99" s="63">
        <f t="shared" si="141"/>
        <v>-5530</v>
      </c>
      <c r="BP99" s="63">
        <f t="shared" si="142"/>
        <v>-14230</v>
      </c>
      <c r="BS99" s="166">
        <v>0</v>
      </c>
      <c r="BT99" s="166">
        <v>0</v>
      </c>
      <c r="BU99" s="166">
        <v>0</v>
      </c>
      <c r="BV99" s="166">
        <v>0</v>
      </c>
      <c r="BW99" s="166">
        <v>0</v>
      </c>
      <c r="BX99" s="166">
        <v>0</v>
      </c>
      <c r="BY99" s="166">
        <v>0</v>
      </c>
      <c r="BZ99" s="166">
        <v>0</v>
      </c>
      <c r="CA99" s="166">
        <v>0</v>
      </c>
      <c r="CB99" s="166">
        <v>0</v>
      </c>
      <c r="CC99" s="166">
        <v>0</v>
      </c>
      <c r="CD99" s="166">
        <v>0</v>
      </c>
      <c r="DH99" s="110"/>
    </row>
    <row r="100" spans="1:82" ht="12">
      <c r="A100" s="6" t="s">
        <v>38</v>
      </c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95"/>
      <c r="R100" s="92"/>
      <c r="S100" s="93"/>
      <c r="U100" s="1" t="s">
        <v>211</v>
      </c>
      <c r="V100" s="41" t="s">
        <v>46</v>
      </c>
      <c r="W100" s="1" t="s">
        <v>357</v>
      </c>
      <c r="Y100" s="12" t="s">
        <v>46</v>
      </c>
      <c r="Z100" s="12" t="s">
        <v>46</v>
      </c>
      <c r="AA100" s="12" t="s">
        <v>46</v>
      </c>
      <c r="AB100" s="12" t="s">
        <v>46</v>
      </c>
      <c r="AC100" s="12" t="s">
        <v>46</v>
      </c>
      <c r="AD100" s="12" t="s">
        <v>46</v>
      </c>
      <c r="AE100" s="12" t="s">
        <v>46</v>
      </c>
      <c r="AF100" s="12" t="s">
        <v>46</v>
      </c>
      <c r="AG100" s="12" t="s">
        <v>46</v>
      </c>
      <c r="AH100" s="12" t="s">
        <v>46</v>
      </c>
      <c r="AI100" s="12" t="s">
        <v>46</v>
      </c>
      <c r="AJ100" s="62"/>
      <c r="AK100" s="12">
        <v>116</v>
      </c>
      <c r="AL100" s="10" t="s">
        <v>46</v>
      </c>
      <c r="AM100" s="1"/>
      <c r="AN100" s="41"/>
      <c r="AO100" s="1"/>
      <c r="AP100" s="170"/>
      <c r="AQ100" s="170"/>
      <c r="AR100" s="170"/>
      <c r="AS100" s="170"/>
      <c r="AT100" s="170"/>
      <c r="AU100" s="170"/>
      <c r="AV100" s="170"/>
      <c r="AW100" s="170"/>
      <c r="AX100" s="170"/>
      <c r="AY100" s="170"/>
      <c r="BB100" s="62"/>
      <c r="BE100" s="63">
        <v>0</v>
      </c>
      <c r="BF100" s="63">
        <v>0</v>
      </c>
      <c r="BG100" s="63">
        <v>0</v>
      </c>
      <c r="BH100" s="63">
        <v>0</v>
      </c>
      <c r="BI100" s="63">
        <v>0</v>
      </c>
      <c r="BJ100" s="63">
        <v>0</v>
      </c>
      <c r="BK100" s="63">
        <v>0</v>
      </c>
      <c r="BL100" s="63">
        <v>0</v>
      </c>
      <c r="BM100" s="63">
        <v>0</v>
      </c>
      <c r="BN100" s="63">
        <v>0</v>
      </c>
      <c r="BO100" s="63">
        <v>0</v>
      </c>
      <c r="BP100" s="63">
        <v>0</v>
      </c>
      <c r="BS100" s="166">
        <v>0</v>
      </c>
      <c r="BT100" s="166">
        <v>0</v>
      </c>
      <c r="BU100" s="166">
        <v>0</v>
      </c>
      <c r="BV100" s="166">
        <v>0</v>
      </c>
      <c r="BW100" s="166">
        <v>0</v>
      </c>
      <c r="BX100" s="166">
        <v>0</v>
      </c>
      <c r="BY100" s="166">
        <v>0</v>
      </c>
      <c r="BZ100" s="166">
        <v>0</v>
      </c>
      <c r="CA100" s="166">
        <v>0</v>
      </c>
      <c r="CB100" s="166">
        <v>0</v>
      </c>
      <c r="CC100" s="166">
        <v>0</v>
      </c>
      <c r="CD100" s="166">
        <v>0</v>
      </c>
    </row>
    <row r="101" spans="1:103" ht="12.75">
      <c r="A101" s="1" t="s">
        <v>65</v>
      </c>
      <c r="D101" s="105">
        <f aca="true" t="shared" si="150" ref="D101:P104">IF(D$97&lt;&gt;0,((+D93/D$97)*100),0)</f>
        <v>0</v>
      </c>
      <c r="E101" s="105">
        <f t="shared" si="150"/>
        <v>0</v>
      </c>
      <c r="F101" s="105">
        <f t="shared" si="150"/>
        <v>0</v>
      </c>
      <c r="G101" s="105">
        <f t="shared" si="150"/>
        <v>0</v>
      </c>
      <c r="H101" s="105">
        <f t="shared" si="150"/>
        <v>0</v>
      </c>
      <c r="I101" s="105">
        <f t="shared" si="150"/>
        <v>0</v>
      </c>
      <c r="J101" s="105">
        <f t="shared" si="150"/>
        <v>0</v>
      </c>
      <c r="K101" s="105">
        <f t="shared" si="150"/>
        <v>0</v>
      </c>
      <c r="L101" s="105">
        <f t="shared" si="150"/>
        <v>0</v>
      </c>
      <c r="M101" s="105">
        <f t="shared" si="150"/>
        <v>0</v>
      </c>
      <c r="N101" s="105"/>
      <c r="O101" s="105">
        <f t="shared" si="150"/>
        <v>0</v>
      </c>
      <c r="P101" s="105">
        <f t="shared" si="150"/>
        <v>0</v>
      </c>
      <c r="Q101" s="95"/>
      <c r="R101" s="95"/>
      <c r="S101" s="96"/>
      <c r="U101" s="1" t="s">
        <v>211</v>
      </c>
      <c r="V101" s="11" t="s">
        <v>411</v>
      </c>
      <c r="W101" s="1" t="s">
        <v>165</v>
      </c>
      <c r="X101" s="146">
        <v>-100</v>
      </c>
      <c r="Y101" s="146">
        <v>-400</v>
      </c>
      <c r="Z101" s="146">
        <v>-500</v>
      </c>
      <c r="AA101" s="146">
        <v>-600</v>
      </c>
      <c r="AB101" s="146">
        <v>-700</v>
      </c>
      <c r="AC101" s="146">
        <v>-800</v>
      </c>
      <c r="AD101" s="146">
        <v>-900</v>
      </c>
      <c r="AE101" s="146">
        <v>-900</v>
      </c>
      <c r="AF101" s="147">
        <v>-1000</v>
      </c>
      <c r="AG101" s="147">
        <v>-1000</v>
      </c>
      <c r="AH101" s="61">
        <v>-2300</v>
      </c>
      <c r="AI101" s="61">
        <v>-6900</v>
      </c>
      <c r="AJ101" s="62">
        <v>1</v>
      </c>
      <c r="AK101" s="61">
        <v>116</v>
      </c>
      <c r="AL101" s="10" t="s">
        <v>46</v>
      </c>
      <c r="AM101" s="1"/>
      <c r="AN101" s="41"/>
      <c r="AO101" s="1"/>
      <c r="AP101" s="170"/>
      <c r="AQ101" s="170"/>
      <c r="AR101" s="170"/>
      <c r="AS101" s="170"/>
      <c r="AT101" s="170"/>
      <c r="AU101" s="170"/>
      <c r="AV101" s="170"/>
      <c r="AW101" s="170"/>
      <c r="AX101" s="170"/>
      <c r="AY101" s="170"/>
      <c r="BB101" s="62"/>
      <c r="BE101" s="63">
        <f aca="true" t="shared" si="151" ref="BE101:BE106">X101*$AJ101</f>
        <v>-100</v>
      </c>
      <c r="BF101" s="63">
        <f aca="true" t="shared" si="152" ref="BF101:BF106">Y101*$AJ101</f>
        <v>-400</v>
      </c>
      <c r="BG101" s="63">
        <f aca="true" t="shared" si="153" ref="BG101:BG106">Z101*$AJ101</f>
        <v>-500</v>
      </c>
      <c r="BH101" s="63">
        <f aca="true" t="shared" si="154" ref="BH101:BH106">AA101*$AJ101</f>
        <v>-600</v>
      </c>
      <c r="BI101" s="63">
        <f aca="true" t="shared" si="155" ref="BI101:BI106">AB101*$AJ101</f>
        <v>-700</v>
      </c>
      <c r="BJ101" s="63">
        <f aca="true" t="shared" si="156" ref="BJ101:BJ106">AC101*$AJ101</f>
        <v>-800</v>
      </c>
      <c r="BK101" s="63">
        <f aca="true" t="shared" si="157" ref="BK101:BK106">AD101*$AJ101</f>
        <v>-900</v>
      </c>
      <c r="BL101" s="63">
        <f aca="true" t="shared" si="158" ref="BL101:BL106">AE101*$AJ101</f>
        <v>-900</v>
      </c>
      <c r="BM101" s="63">
        <f aca="true" t="shared" si="159" ref="BM101:BM106">AF101*$AJ101</f>
        <v>-1000</v>
      </c>
      <c r="BN101" s="63">
        <f aca="true" t="shared" si="160" ref="BN101:BN106">AG101*$AJ101</f>
        <v>-1000</v>
      </c>
      <c r="BO101" s="63">
        <f aca="true" t="shared" si="161" ref="BO101:BO106">AH101*$AJ101</f>
        <v>-2300</v>
      </c>
      <c r="BP101" s="63">
        <f aca="true" t="shared" si="162" ref="BP101:BP106">AI101*$AJ101</f>
        <v>-6900</v>
      </c>
      <c r="BS101" s="166">
        <v>0</v>
      </c>
      <c r="BT101" s="166">
        <v>0</v>
      </c>
      <c r="BU101" s="166">
        <v>0</v>
      </c>
      <c r="BV101" s="166">
        <v>0</v>
      </c>
      <c r="BW101" s="166">
        <v>0</v>
      </c>
      <c r="BX101" s="166">
        <v>0</v>
      </c>
      <c r="BY101" s="166">
        <v>0</v>
      </c>
      <c r="BZ101" s="166">
        <v>0</v>
      </c>
      <c r="CA101" s="166">
        <v>0</v>
      </c>
      <c r="CB101" s="166">
        <v>0</v>
      </c>
      <c r="CC101" s="166">
        <v>0</v>
      </c>
      <c r="CD101" s="166">
        <v>0</v>
      </c>
      <c r="CY101" s="64"/>
    </row>
    <row r="102" spans="1:82" ht="12.75">
      <c r="A102" s="1" t="s">
        <v>66</v>
      </c>
      <c r="D102" s="105">
        <f t="shared" si="150"/>
        <v>0</v>
      </c>
      <c r="E102" s="105">
        <f t="shared" si="150"/>
        <v>0</v>
      </c>
      <c r="F102" s="105">
        <f t="shared" si="150"/>
        <v>0</v>
      </c>
      <c r="G102" s="105">
        <f t="shared" si="150"/>
        <v>0</v>
      </c>
      <c r="H102" s="105">
        <f t="shared" si="150"/>
        <v>0</v>
      </c>
      <c r="I102" s="105">
        <f t="shared" si="150"/>
        <v>0</v>
      </c>
      <c r="J102" s="105">
        <f t="shared" si="150"/>
        <v>0</v>
      </c>
      <c r="K102" s="105">
        <f t="shared" si="150"/>
        <v>0</v>
      </c>
      <c r="L102" s="105">
        <f t="shared" si="150"/>
        <v>0</v>
      </c>
      <c r="M102" s="105">
        <f t="shared" si="150"/>
        <v>0</v>
      </c>
      <c r="N102" s="105"/>
      <c r="O102" s="105">
        <f t="shared" si="150"/>
        <v>0</v>
      </c>
      <c r="P102" s="105">
        <f t="shared" si="150"/>
        <v>0</v>
      </c>
      <c r="Q102" s="95"/>
      <c r="R102" s="95"/>
      <c r="S102" s="96"/>
      <c r="U102" s="1" t="s">
        <v>211</v>
      </c>
      <c r="V102" s="11" t="s">
        <v>412</v>
      </c>
      <c r="W102" s="1" t="s">
        <v>152</v>
      </c>
      <c r="X102" s="146">
        <v>-40</v>
      </c>
      <c r="Y102" s="146">
        <v>-200</v>
      </c>
      <c r="Z102" s="146">
        <v>-200</v>
      </c>
      <c r="AA102" s="146">
        <v>-300</v>
      </c>
      <c r="AB102" s="146">
        <v>-400</v>
      </c>
      <c r="AC102" s="146">
        <v>-600</v>
      </c>
      <c r="AD102" s="146">
        <v>-700</v>
      </c>
      <c r="AE102" s="146">
        <v>-800</v>
      </c>
      <c r="AF102" s="146">
        <v>-900</v>
      </c>
      <c r="AG102" s="147">
        <v>-1000</v>
      </c>
      <c r="AH102" s="61">
        <v>-1140</v>
      </c>
      <c r="AI102" s="61">
        <v>-5140</v>
      </c>
      <c r="AJ102" s="62">
        <v>0</v>
      </c>
      <c r="AK102" s="61">
        <v>116</v>
      </c>
      <c r="AL102" s="10" t="s">
        <v>46</v>
      </c>
      <c r="AM102" s="1"/>
      <c r="AN102" s="41" t="s">
        <v>46</v>
      </c>
      <c r="AO102" s="1"/>
      <c r="AP102" s="170" t="s">
        <v>73</v>
      </c>
      <c r="AQ102" s="170"/>
      <c r="AR102" s="170"/>
      <c r="AS102" s="170"/>
      <c r="AT102" s="170"/>
      <c r="AU102" s="170"/>
      <c r="AV102" s="170"/>
      <c r="AW102" s="170"/>
      <c r="AX102" s="170"/>
      <c r="AY102" s="170"/>
      <c r="BB102" s="62"/>
      <c r="BC102" s="12" t="s">
        <v>46</v>
      </c>
      <c r="BE102" s="63">
        <f t="shared" si="151"/>
        <v>0</v>
      </c>
      <c r="BF102" s="63">
        <f t="shared" si="152"/>
        <v>0</v>
      </c>
      <c r="BG102" s="63">
        <f t="shared" si="153"/>
        <v>0</v>
      </c>
      <c r="BH102" s="63">
        <f t="shared" si="154"/>
        <v>0</v>
      </c>
      <c r="BI102" s="63">
        <f t="shared" si="155"/>
        <v>0</v>
      </c>
      <c r="BJ102" s="63">
        <f t="shared" si="156"/>
        <v>0</v>
      </c>
      <c r="BK102" s="63">
        <f t="shared" si="157"/>
        <v>0</v>
      </c>
      <c r="BL102" s="63">
        <f t="shared" si="158"/>
        <v>0</v>
      </c>
      <c r="BM102" s="63">
        <f t="shared" si="159"/>
        <v>0</v>
      </c>
      <c r="BN102" s="63">
        <f t="shared" si="160"/>
        <v>0</v>
      </c>
      <c r="BO102" s="63">
        <f t="shared" si="161"/>
        <v>0</v>
      </c>
      <c r="BP102" s="63">
        <f t="shared" si="162"/>
        <v>0</v>
      </c>
      <c r="BS102" s="166">
        <v>0</v>
      </c>
      <c r="BT102" s="166">
        <v>0</v>
      </c>
      <c r="BU102" s="166">
        <v>0</v>
      </c>
      <c r="BV102" s="166">
        <v>0</v>
      </c>
      <c r="BW102" s="166">
        <v>0</v>
      </c>
      <c r="BX102" s="166">
        <v>0</v>
      </c>
      <c r="BY102" s="166">
        <v>0</v>
      </c>
      <c r="BZ102" s="166">
        <v>0</v>
      </c>
      <c r="CA102" s="166">
        <v>0</v>
      </c>
      <c r="CB102" s="166">
        <v>0</v>
      </c>
      <c r="CC102" s="166">
        <v>0</v>
      </c>
      <c r="CD102" s="166">
        <v>0</v>
      </c>
    </row>
    <row r="103" spans="1:104" ht="12.75">
      <c r="A103" s="1" t="s">
        <v>21</v>
      </c>
      <c r="D103" s="105">
        <f t="shared" si="150"/>
        <v>0</v>
      </c>
      <c r="E103" s="105">
        <f t="shared" si="150"/>
        <v>0</v>
      </c>
      <c r="F103" s="105">
        <f t="shared" si="150"/>
        <v>100</v>
      </c>
      <c r="G103" s="105">
        <f t="shared" si="150"/>
        <v>100</v>
      </c>
      <c r="H103" s="105">
        <f t="shared" si="150"/>
        <v>100</v>
      </c>
      <c r="I103" s="105">
        <f t="shared" si="150"/>
        <v>100</v>
      </c>
      <c r="J103" s="105">
        <f t="shared" si="150"/>
        <v>100</v>
      </c>
      <c r="K103" s="105">
        <f t="shared" si="150"/>
        <v>100</v>
      </c>
      <c r="L103" s="105">
        <f t="shared" si="150"/>
        <v>100</v>
      </c>
      <c r="M103" s="105">
        <f t="shared" si="150"/>
        <v>100</v>
      </c>
      <c r="N103" s="105"/>
      <c r="O103" s="105">
        <f t="shared" si="150"/>
        <v>100</v>
      </c>
      <c r="P103" s="105">
        <f t="shared" si="150"/>
        <v>100</v>
      </c>
      <c r="Q103" s="95"/>
      <c r="R103" s="95"/>
      <c r="S103" s="96"/>
      <c r="U103" s="1" t="s">
        <v>358</v>
      </c>
      <c r="V103" s="41" t="s">
        <v>46</v>
      </c>
      <c r="W103" s="1" t="s">
        <v>359</v>
      </c>
      <c r="X103" s="146">
        <v>-270</v>
      </c>
      <c r="Y103" s="146">
        <v>-780</v>
      </c>
      <c r="Z103" s="146">
        <v>-940</v>
      </c>
      <c r="AA103" s="147">
        <v>-1020</v>
      </c>
      <c r="AB103" s="147">
        <v>-1050</v>
      </c>
      <c r="AC103" s="147">
        <v>-1090</v>
      </c>
      <c r="AD103" s="147">
        <v>-1130</v>
      </c>
      <c r="AE103" s="147">
        <v>-1160</v>
      </c>
      <c r="AF103" s="147">
        <v>-1180</v>
      </c>
      <c r="AG103" s="147">
        <v>-1320</v>
      </c>
      <c r="AH103" s="61">
        <v>-4060</v>
      </c>
      <c r="AI103" s="61">
        <v>-9940</v>
      </c>
      <c r="AJ103" s="62">
        <v>1</v>
      </c>
      <c r="AK103" s="61">
        <v>117</v>
      </c>
      <c r="AL103" s="10" t="s">
        <v>46</v>
      </c>
      <c r="AM103" s="1" t="s">
        <v>22</v>
      </c>
      <c r="AN103" s="41" t="s">
        <v>46</v>
      </c>
      <c r="AO103" s="1" t="s">
        <v>46</v>
      </c>
      <c r="AP103" s="170"/>
      <c r="AQ103" s="170"/>
      <c r="AR103" s="170"/>
      <c r="AS103" s="170"/>
      <c r="AT103" s="170"/>
      <c r="AU103" s="170"/>
      <c r="AV103" s="170"/>
      <c r="AW103" s="170"/>
      <c r="AX103" s="170"/>
      <c r="AY103" s="170"/>
      <c r="BB103" s="62"/>
      <c r="BC103" s="12" t="s">
        <v>46</v>
      </c>
      <c r="BE103" s="63">
        <f t="shared" si="151"/>
        <v>-270</v>
      </c>
      <c r="BF103" s="63">
        <f t="shared" si="152"/>
        <v>-780</v>
      </c>
      <c r="BG103" s="63">
        <f t="shared" si="153"/>
        <v>-940</v>
      </c>
      <c r="BH103" s="63">
        <f t="shared" si="154"/>
        <v>-1020</v>
      </c>
      <c r="BI103" s="63">
        <f t="shared" si="155"/>
        <v>-1050</v>
      </c>
      <c r="BJ103" s="63">
        <f t="shared" si="156"/>
        <v>-1090</v>
      </c>
      <c r="BK103" s="63">
        <f t="shared" si="157"/>
        <v>-1130</v>
      </c>
      <c r="BL103" s="63">
        <f t="shared" si="158"/>
        <v>-1160</v>
      </c>
      <c r="BM103" s="63">
        <f t="shared" si="159"/>
        <v>-1180</v>
      </c>
      <c r="BN103" s="63">
        <f t="shared" si="160"/>
        <v>-1320</v>
      </c>
      <c r="BO103" s="63">
        <f t="shared" si="161"/>
        <v>-4060</v>
      </c>
      <c r="BP103" s="63">
        <f t="shared" si="162"/>
        <v>-9940</v>
      </c>
      <c r="BQ103" s="2" t="s">
        <v>46</v>
      </c>
      <c r="BS103" s="166">
        <v>0</v>
      </c>
      <c r="BT103" s="166">
        <v>0</v>
      </c>
      <c r="BU103" s="166">
        <v>0</v>
      </c>
      <c r="BV103" s="166">
        <v>0</v>
      </c>
      <c r="BW103" s="166">
        <v>0</v>
      </c>
      <c r="BX103" s="166">
        <v>0</v>
      </c>
      <c r="BY103" s="166">
        <v>0</v>
      </c>
      <c r="BZ103" s="166">
        <v>0</v>
      </c>
      <c r="CA103" s="166">
        <v>0</v>
      </c>
      <c r="CB103" s="166">
        <v>0</v>
      </c>
      <c r="CC103" s="166">
        <v>0</v>
      </c>
      <c r="CD103" s="166">
        <v>0</v>
      </c>
      <c r="CY103" s="85"/>
      <c r="CZ103" s="1"/>
    </row>
    <row r="104" spans="1:104" ht="12.75">
      <c r="A104" s="1" t="s">
        <v>24</v>
      </c>
      <c r="D104" s="105">
        <f t="shared" si="150"/>
        <v>0</v>
      </c>
      <c r="E104" s="105">
        <f t="shared" si="150"/>
        <v>0</v>
      </c>
      <c r="F104" s="105">
        <f t="shared" si="150"/>
        <v>0</v>
      </c>
      <c r="G104" s="105">
        <f t="shared" si="150"/>
        <v>0</v>
      </c>
      <c r="H104" s="105">
        <f t="shared" si="150"/>
        <v>0</v>
      </c>
      <c r="I104" s="105">
        <f t="shared" si="150"/>
        <v>0</v>
      </c>
      <c r="J104" s="105">
        <f t="shared" si="150"/>
        <v>0</v>
      </c>
      <c r="K104" s="105">
        <f t="shared" si="150"/>
        <v>0</v>
      </c>
      <c r="L104" s="105">
        <f t="shared" si="150"/>
        <v>0</v>
      </c>
      <c r="M104" s="105">
        <f t="shared" si="150"/>
        <v>0</v>
      </c>
      <c r="N104" s="105"/>
      <c r="O104" s="105">
        <f t="shared" si="150"/>
        <v>0</v>
      </c>
      <c r="P104" s="105">
        <f t="shared" si="150"/>
        <v>0</v>
      </c>
      <c r="Q104" s="95"/>
      <c r="R104" s="95"/>
      <c r="S104" s="96"/>
      <c r="U104" s="1" t="s">
        <v>360</v>
      </c>
      <c r="V104" s="41" t="s">
        <v>46</v>
      </c>
      <c r="W104" s="1" t="s">
        <v>219</v>
      </c>
      <c r="X104" s="159">
        <v>-142</v>
      </c>
      <c r="Y104" s="159">
        <v>-811</v>
      </c>
      <c r="Z104" s="159">
        <v>-841</v>
      </c>
      <c r="AA104" s="159">
        <v>-859</v>
      </c>
      <c r="AB104" s="159">
        <v>-874</v>
      </c>
      <c r="AC104" s="159">
        <v>-889</v>
      </c>
      <c r="AD104" s="159">
        <v>-907</v>
      </c>
      <c r="AE104" s="159">
        <v>-926</v>
      </c>
      <c r="AF104" s="159">
        <v>-944</v>
      </c>
      <c r="AG104" s="159">
        <v>-963</v>
      </c>
      <c r="AH104" s="12">
        <v>-3527</v>
      </c>
      <c r="AI104" s="12">
        <v>-8156</v>
      </c>
      <c r="AJ104" s="62">
        <v>1</v>
      </c>
      <c r="AK104" s="12">
        <v>118</v>
      </c>
      <c r="AL104" s="10" t="s">
        <v>46</v>
      </c>
      <c r="AM104" s="1" t="s">
        <v>22</v>
      </c>
      <c r="AN104" s="41" t="s">
        <v>46</v>
      </c>
      <c r="AO104" s="1" t="s">
        <v>46</v>
      </c>
      <c r="AP104" s="170">
        <v>0</v>
      </c>
      <c r="AQ104" s="170">
        <v>0</v>
      </c>
      <c r="AR104" s="170">
        <v>0</v>
      </c>
      <c r="AS104" s="170">
        <v>0</v>
      </c>
      <c r="AT104" s="170">
        <v>0</v>
      </c>
      <c r="AU104" s="170">
        <v>0</v>
      </c>
      <c r="AV104" s="170">
        <v>0</v>
      </c>
      <c r="AW104" s="170">
        <v>0</v>
      </c>
      <c r="AX104" s="170">
        <v>0</v>
      </c>
      <c r="AY104" s="170">
        <v>0</v>
      </c>
      <c r="AZ104" s="170">
        <v>0</v>
      </c>
      <c r="BA104" s="170">
        <v>0</v>
      </c>
      <c r="BB104" s="62">
        <v>0</v>
      </c>
      <c r="BC104" s="12" t="s">
        <v>46</v>
      </c>
      <c r="BE104" s="63">
        <f t="shared" si="151"/>
        <v>-142</v>
      </c>
      <c r="BF104" s="63">
        <f t="shared" si="152"/>
        <v>-811</v>
      </c>
      <c r="BG104" s="63">
        <f t="shared" si="153"/>
        <v>-841</v>
      </c>
      <c r="BH104" s="63">
        <f t="shared" si="154"/>
        <v>-859</v>
      </c>
      <c r="BI104" s="63">
        <f t="shared" si="155"/>
        <v>-874</v>
      </c>
      <c r="BJ104" s="63">
        <f t="shared" si="156"/>
        <v>-889</v>
      </c>
      <c r="BK104" s="63">
        <f t="shared" si="157"/>
        <v>-907</v>
      </c>
      <c r="BL104" s="63">
        <f t="shared" si="158"/>
        <v>-926</v>
      </c>
      <c r="BM104" s="63">
        <f t="shared" si="159"/>
        <v>-944</v>
      </c>
      <c r="BN104" s="63">
        <f t="shared" si="160"/>
        <v>-963</v>
      </c>
      <c r="BO104" s="63">
        <f t="shared" si="161"/>
        <v>-3527</v>
      </c>
      <c r="BP104" s="63">
        <f t="shared" si="162"/>
        <v>-8156</v>
      </c>
      <c r="BS104" s="166">
        <f aca="true" t="shared" si="163" ref="BS104:BS151">AP104*$BB104</f>
        <v>0</v>
      </c>
      <c r="BT104" s="166">
        <f aca="true" t="shared" si="164" ref="BT104:BT151">AQ104*$BB104</f>
        <v>0</v>
      </c>
      <c r="BU104" s="166">
        <f aca="true" t="shared" si="165" ref="BU104:BU151">AR104*$BB104</f>
        <v>0</v>
      </c>
      <c r="BV104" s="166">
        <f aca="true" t="shared" si="166" ref="BV104:BV151">AS104*$BB104</f>
        <v>0</v>
      </c>
      <c r="BW104" s="166">
        <f aca="true" t="shared" si="167" ref="BW104:BW151">AT104*$BB104</f>
        <v>0</v>
      </c>
      <c r="BX104" s="166">
        <f aca="true" t="shared" si="168" ref="BX104:BX151">AU104*$BB104</f>
        <v>0</v>
      </c>
      <c r="BY104" s="166">
        <f aca="true" t="shared" si="169" ref="BY104:BY151">AV104*$BB104</f>
        <v>0</v>
      </c>
      <c r="BZ104" s="166">
        <f aca="true" t="shared" si="170" ref="BZ104:BZ151">AW104*$BB104</f>
        <v>0</v>
      </c>
      <c r="CA104" s="166">
        <f aca="true" t="shared" si="171" ref="CA104:CA151">AX104*$BB104</f>
        <v>0</v>
      </c>
      <c r="CB104" s="166">
        <f aca="true" t="shared" si="172" ref="CB104:CB151">AY104*$BB104</f>
        <v>0</v>
      </c>
      <c r="CC104" s="166">
        <f aca="true" t="shared" si="173" ref="CC104:CC151">AZ104*$BB104</f>
        <v>0</v>
      </c>
      <c r="CD104" s="166">
        <f aca="true" t="shared" si="174" ref="CD104:CD151">BA104*$BB104</f>
        <v>0</v>
      </c>
      <c r="CZ104" s="1"/>
    </row>
    <row r="105" spans="1:82" ht="12.75">
      <c r="A105" s="1" t="s">
        <v>31</v>
      </c>
      <c r="D105" s="106">
        <f aca="true" t="shared" si="175" ref="D105:P105">SUM(D101:D104)</f>
        <v>0</v>
      </c>
      <c r="E105" s="106">
        <f t="shared" si="175"/>
        <v>0</v>
      </c>
      <c r="F105" s="106">
        <f t="shared" si="175"/>
        <v>100</v>
      </c>
      <c r="G105" s="106">
        <f t="shared" si="175"/>
        <v>100</v>
      </c>
      <c r="H105" s="106">
        <f t="shared" si="175"/>
        <v>100</v>
      </c>
      <c r="I105" s="106">
        <f t="shared" si="175"/>
        <v>100</v>
      </c>
      <c r="J105" s="106">
        <f t="shared" si="175"/>
        <v>100</v>
      </c>
      <c r="K105" s="106">
        <f t="shared" si="175"/>
        <v>100</v>
      </c>
      <c r="L105" s="106">
        <f t="shared" si="175"/>
        <v>100</v>
      </c>
      <c r="M105" s="106">
        <f t="shared" si="175"/>
        <v>100</v>
      </c>
      <c r="N105" s="106"/>
      <c r="O105" s="106">
        <f t="shared" si="175"/>
        <v>100</v>
      </c>
      <c r="P105" s="106">
        <f t="shared" si="175"/>
        <v>100</v>
      </c>
      <c r="Q105" s="95"/>
      <c r="R105" s="95"/>
      <c r="S105" s="96"/>
      <c r="U105" s="1" t="s">
        <v>361</v>
      </c>
      <c r="V105" s="11" t="s">
        <v>46</v>
      </c>
      <c r="W105" s="1" t="s">
        <v>362</v>
      </c>
      <c r="X105" s="146">
        <v>-349</v>
      </c>
      <c r="Y105" s="146">
        <v>-439</v>
      </c>
      <c r="Z105" s="146">
        <v>-478</v>
      </c>
      <c r="AA105" s="146">
        <v>-497</v>
      </c>
      <c r="AB105" s="146">
        <v>-510</v>
      </c>
      <c r="AC105" s="146">
        <v>-524</v>
      </c>
      <c r="AD105" s="146">
        <v>-538</v>
      </c>
      <c r="AE105" s="146">
        <v>-553</v>
      </c>
      <c r="AF105" s="146">
        <v>-568</v>
      </c>
      <c r="AG105" s="146">
        <v>-583</v>
      </c>
      <c r="AH105" s="12">
        <v>-2273</v>
      </c>
      <c r="AI105" s="12">
        <v>-5039</v>
      </c>
      <c r="AJ105" s="62">
        <v>1</v>
      </c>
      <c r="AK105" s="12">
        <v>119</v>
      </c>
      <c r="AL105" s="10" t="s">
        <v>46</v>
      </c>
      <c r="AM105" s="1" t="s">
        <v>22</v>
      </c>
      <c r="AN105" s="41" t="s">
        <v>46</v>
      </c>
      <c r="AO105" s="1" t="s">
        <v>46</v>
      </c>
      <c r="AP105" s="170">
        <v>0</v>
      </c>
      <c r="AQ105" s="170">
        <v>0</v>
      </c>
      <c r="AR105" s="170">
        <v>0</v>
      </c>
      <c r="AS105" s="170">
        <v>0</v>
      </c>
      <c r="AT105" s="170">
        <v>0</v>
      </c>
      <c r="AU105" s="170">
        <v>0</v>
      </c>
      <c r="AV105" s="170">
        <v>0</v>
      </c>
      <c r="AW105" s="170">
        <v>0</v>
      </c>
      <c r="AX105" s="170">
        <v>0</v>
      </c>
      <c r="AY105" s="170">
        <v>0</v>
      </c>
      <c r="AZ105" s="170">
        <v>0</v>
      </c>
      <c r="BA105" s="170">
        <v>0</v>
      </c>
      <c r="BB105" s="62">
        <v>0</v>
      </c>
      <c r="BC105" s="12" t="s">
        <v>46</v>
      </c>
      <c r="BE105" s="63">
        <f t="shared" si="151"/>
        <v>-349</v>
      </c>
      <c r="BF105" s="63">
        <f t="shared" si="152"/>
        <v>-439</v>
      </c>
      <c r="BG105" s="63">
        <f t="shared" si="153"/>
        <v>-478</v>
      </c>
      <c r="BH105" s="63">
        <f t="shared" si="154"/>
        <v>-497</v>
      </c>
      <c r="BI105" s="63">
        <f t="shared" si="155"/>
        <v>-510</v>
      </c>
      <c r="BJ105" s="63">
        <f t="shared" si="156"/>
        <v>-524</v>
      </c>
      <c r="BK105" s="63">
        <f t="shared" si="157"/>
        <v>-538</v>
      </c>
      <c r="BL105" s="63">
        <f t="shared" si="158"/>
        <v>-553</v>
      </c>
      <c r="BM105" s="63">
        <f t="shared" si="159"/>
        <v>-568</v>
      </c>
      <c r="BN105" s="63">
        <f t="shared" si="160"/>
        <v>-583</v>
      </c>
      <c r="BO105" s="63">
        <f t="shared" si="161"/>
        <v>-2273</v>
      </c>
      <c r="BP105" s="63">
        <f t="shared" si="162"/>
        <v>-5039</v>
      </c>
      <c r="BS105" s="166">
        <f t="shared" si="163"/>
        <v>0</v>
      </c>
      <c r="BT105" s="166">
        <f t="shared" si="164"/>
        <v>0</v>
      </c>
      <c r="BU105" s="166">
        <f t="shared" si="165"/>
        <v>0</v>
      </c>
      <c r="BV105" s="166">
        <f t="shared" si="166"/>
        <v>0</v>
      </c>
      <c r="BW105" s="166">
        <f t="shared" si="167"/>
        <v>0</v>
      </c>
      <c r="BX105" s="166">
        <f t="shared" si="168"/>
        <v>0</v>
      </c>
      <c r="BY105" s="166">
        <f t="shared" si="169"/>
        <v>0</v>
      </c>
      <c r="BZ105" s="166">
        <f t="shared" si="170"/>
        <v>0</v>
      </c>
      <c r="CA105" s="166">
        <f t="shared" si="171"/>
        <v>0</v>
      </c>
      <c r="CB105" s="166">
        <f t="shared" si="172"/>
        <v>0</v>
      </c>
      <c r="CC105" s="166">
        <f t="shared" si="173"/>
        <v>0</v>
      </c>
      <c r="CD105" s="166">
        <f t="shared" si="174"/>
        <v>0</v>
      </c>
    </row>
    <row r="106" spans="1:110" ht="12.75">
      <c r="A106" s="1" t="s">
        <v>46</v>
      </c>
      <c r="B106" s="1" t="s">
        <v>46</v>
      </c>
      <c r="C106" s="1" t="s">
        <v>46</v>
      </c>
      <c r="D106" s="92" t="s">
        <v>46</v>
      </c>
      <c r="E106" s="92" t="s">
        <v>46</v>
      </c>
      <c r="F106" s="92" t="s">
        <v>46</v>
      </c>
      <c r="G106" s="92" t="s">
        <v>46</v>
      </c>
      <c r="H106" s="92"/>
      <c r="I106" s="92"/>
      <c r="J106" s="92"/>
      <c r="K106" s="92"/>
      <c r="L106" s="92"/>
      <c r="M106" s="92"/>
      <c r="N106" s="92"/>
      <c r="O106" s="92"/>
      <c r="P106" s="92" t="s">
        <v>46</v>
      </c>
      <c r="Q106" s="92"/>
      <c r="R106" s="95"/>
      <c r="S106" s="96"/>
      <c r="U106" s="1" t="s">
        <v>220</v>
      </c>
      <c r="V106" s="11" t="s">
        <v>46</v>
      </c>
      <c r="W106" s="1" t="s">
        <v>221</v>
      </c>
      <c r="X106" s="148">
        <v>-1000</v>
      </c>
      <c r="Y106" s="148">
        <v>-1000</v>
      </c>
      <c r="Z106" s="148">
        <v>-1100</v>
      </c>
      <c r="AA106" s="148">
        <v>-1100</v>
      </c>
      <c r="AB106" s="148">
        <v>-1100</v>
      </c>
      <c r="AC106" s="148">
        <v>-1200</v>
      </c>
      <c r="AD106" s="148">
        <v>-1200</v>
      </c>
      <c r="AE106" s="148">
        <v>-1300</v>
      </c>
      <c r="AF106" s="148">
        <v>-1300</v>
      </c>
      <c r="AG106" s="148">
        <v>-1300</v>
      </c>
      <c r="AH106" s="61">
        <v>-5300</v>
      </c>
      <c r="AI106" s="12">
        <v>-11600</v>
      </c>
      <c r="AJ106" s="62">
        <v>1</v>
      </c>
      <c r="AK106" s="61">
        <v>120</v>
      </c>
      <c r="AL106" s="10" t="s">
        <v>46</v>
      </c>
      <c r="AM106" s="1" t="s">
        <v>22</v>
      </c>
      <c r="AN106" s="41" t="s">
        <v>46</v>
      </c>
      <c r="AO106" s="1" t="s">
        <v>46</v>
      </c>
      <c r="AP106" s="170">
        <v>0</v>
      </c>
      <c r="AQ106" s="170">
        <v>0</v>
      </c>
      <c r="AR106" s="170">
        <v>0</v>
      </c>
      <c r="AS106" s="170">
        <v>0</v>
      </c>
      <c r="AT106" s="170">
        <v>0</v>
      </c>
      <c r="AU106" s="170">
        <v>0</v>
      </c>
      <c r="AV106" s="170">
        <v>0</v>
      </c>
      <c r="AW106" s="170">
        <v>0</v>
      </c>
      <c r="AX106" s="170">
        <v>0</v>
      </c>
      <c r="AY106" s="170">
        <v>0</v>
      </c>
      <c r="AZ106" s="170">
        <v>0</v>
      </c>
      <c r="BA106" s="170">
        <v>0</v>
      </c>
      <c r="BB106" s="62">
        <v>0</v>
      </c>
      <c r="BC106" s="12" t="s">
        <v>46</v>
      </c>
      <c r="BE106" s="63">
        <f t="shared" si="151"/>
        <v>-1000</v>
      </c>
      <c r="BF106" s="63">
        <f t="shared" si="152"/>
        <v>-1000</v>
      </c>
      <c r="BG106" s="63">
        <f t="shared" si="153"/>
        <v>-1100</v>
      </c>
      <c r="BH106" s="63">
        <f t="shared" si="154"/>
        <v>-1100</v>
      </c>
      <c r="BI106" s="63">
        <f t="shared" si="155"/>
        <v>-1100</v>
      </c>
      <c r="BJ106" s="63">
        <f t="shared" si="156"/>
        <v>-1200</v>
      </c>
      <c r="BK106" s="63">
        <f t="shared" si="157"/>
        <v>-1200</v>
      </c>
      <c r="BL106" s="63">
        <f t="shared" si="158"/>
        <v>-1300</v>
      </c>
      <c r="BM106" s="63">
        <f t="shared" si="159"/>
        <v>-1300</v>
      </c>
      <c r="BN106" s="63">
        <f t="shared" si="160"/>
        <v>-1300</v>
      </c>
      <c r="BO106" s="63">
        <f t="shared" si="161"/>
        <v>-5300</v>
      </c>
      <c r="BP106" s="63">
        <f t="shared" si="162"/>
        <v>-11600</v>
      </c>
      <c r="BS106" s="166">
        <f t="shared" si="163"/>
        <v>0</v>
      </c>
      <c r="BT106" s="166">
        <f t="shared" si="164"/>
        <v>0</v>
      </c>
      <c r="BU106" s="166">
        <f t="shared" si="165"/>
        <v>0</v>
      </c>
      <c r="BV106" s="166">
        <f t="shared" si="166"/>
        <v>0</v>
      </c>
      <c r="BW106" s="166">
        <f t="shared" si="167"/>
        <v>0</v>
      </c>
      <c r="BX106" s="166">
        <f t="shared" si="168"/>
        <v>0</v>
      </c>
      <c r="BY106" s="166">
        <f t="shared" si="169"/>
        <v>0</v>
      </c>
      <c r="BZ106" s="166">
        <f t="shared" si="170"/>
        <v>0</v>
      </c>
      <c r="CA106" s="166">
        <f t="shared" si="171"/>
        <v>0</v>
      </c>
      <c r="CB106" s="166">
        <f t="shared" si="172"/>
        <v>0</v>
      </c>
      <c r="CC106" s="166">
        <f t="shared" si="173"/>
        <v>0</v>
      </c>
      <c r="CD106" s="166">
        <f t="shared" si="174"/>
        <v>0</v>
      </c>
      <c r="CZ106" s="5"/>
      <c r="DA106" s="202"/>
      <c r="DB106" s="202"/>
      <c r="DC106" s="202"/>
      <c r="DD106" s="202"/>
      <c r="DE106" s="202"/>
      <c r="DF106" s="202"/>
    </row>
    <row r="107" spans="1:110" ht="12">
      <c r="A107" s="1" t="s">
        <v>197</v>
      </c>
      <c r="D107" s="95">
        <f aca="true" t="shared" si="176" ref="D107:P107">IF((+D33+D80)&lt;&gt;0,(+D80/(+D33+D80))*100,NA())</f>
        <v>0</v>
      </c>
      <c r="E107" s="95">
        <f t="shared" si="176"/>
        <v>0</v>
      </c>
      <c r="F107" s="95">
        <f t="shared" si="176"/>
        <v>-58.264873825750584</v>
      </c>
      <c r="G107" s="95">
        <f t="shared" si="176"/>
        <v>-53.59007264975856</v>
      </c>
      <c r="H107" s="95">
        <f t="shared" si="176"/>
        <v>-47.42919868276619</v>
      </c>
      <c r="I107" s="95">
        <f t="shared" si="176"/>
        <v>-36.98384201077199</v>
      </c>
      <c r="J107" s="95">
        <f t="shared" si="176"/>
        <v>-30.842779934042603</v>
      </c>
      <c r="K107" s="95">
        <f t="shared" si="176"/>
        <v>-26.302976069062172</v>
      </c>
      <c r="L107" s="95">
        <f t="shared" si="176"/>
        <v>-22.82986914686807</v>
      </c>
      <c r="M107" s="95">
        <f t="shared" si="176"/>
        <v>-22.39792593564962</v>
      </c>
      <c r="N107" s="95"/>
      <c r="O107" s="95">
        <f t="shared" si="176"/>
        <v>-28.942728322354906</v>
      </c>
      <c r="P107" s="95">
        <f t="shared" si="176"/>
        <v>-28.44325690535759</v>
      </c>
      <c r="Q107" s="95"/>
      <c r="R107" s="95"/>
      <c r="S107" s="96"/>
      <c r="U107" s="1" t="s">
        <v>222</v>
      </c>
      <c r="V107" s="41" t="s">
        <v>46</v>
      </c>
      <c r="W107" s="1" t="s">
        <v>369</v>
      </c>
      <c r="AJ107" s="62"/>
      <c r="AK107" s="12">
        <v>121</v>
      </c>
      <c r="AL107" s="10" t="s">
        <v>46</v>
      </c>
      <c r="AM107" s="1" t="s">
        <v>22</v>
      </c>
      <c r="AN107" s="41" t="s">
        <v>46</v>
      </c>
      <c r="AO107" s="1" t="s">
        <v>46</v>
      </c>
      <c r="AP107" s="170">
        <v>0</v>
      </c>
      <c r="AQ107" s="170">
        <v>0</v>
      </c>
      <c r="AR107" s="170">
        <v>0</v>
      </c>
      <c r="AS107" s="170">
        <v>0</v>
      </c>
      <c r="AT107" s="170">
        <v>0</v>
      </c>
      <c r="AU107" s="170">
        <v>0</v>
      </c>
      <c r="AV107" s="170">
        <v>0</v>
      </c>
      <c r="AW107" s="170">
        <v>0</v>
      </c>
      <c r="AX107" s="170">
        <v>0</v>
      </c>
      <c r="AY107" s="170">
        <v>0</v>
      </c>
      <c r="AZ107" s="170">
        <v>0</v>
      </c>
      <c r="BA107" s="170">
        <v>0</v>
      </c>
      <c r="BB107" s="62">
        <v>0</v>
      </c>
      <c r="BC107" s="12" t="s">
        <v>46</v>
      </c>
      <c r="BE107" s="63">
        <v>0</v>
      </c>
      <c r="BF107" s="63">
        <v>0</v>
      </c>
      <c r="BG107" s="63">
        <v>0</v>
      </c>
      <c r="BH107" s="63">
        <v>0</v>
      </c>
      <c r="BI107" s="63">
        <v>0</v>
      </c>
      <c r="BJ107" s="63">
        <v>0</v>
      </c>
      <c r="BK107" s="63">
        <v>0</v>
      </c>
      <c r="BL107" s="63">
        <v>0</v>
      </c>
      <c r="BM107" s="63">
        <v>0</v>
      </c>
      <c r="BN107" s="63">
        <v>0</v>
      </c>
      <c r="BO107" s="63">
        <v>0</v>
      </c>
      <c r="BP107" s="63">
        <v>0</v>
      </c>
      <c r="BS107" s="166">
        <f t="shared" si="163"/>
        <v>0</v>
      </c>
      <c r="BT107" s="166">
        <f t="shared" si="164"/>
        <v>0</v>
      </c>
      <c r="BU107" s="166">
        <f t="shared" si="165"/>
        <v>0</v>
      </c>
      <c r="BV107" s="166">
        <f t="shared" si="166"/>
        <v>0</v>
      </c>
      <c r="BW107" s="166">
        <f t="shared" si="167"/>
        <v>0</v>
      </c>
      <c r="BX107" s="166">
        <f t="shared" si="168"/>
        <v>0</v>
      </c>
      <c r="BY107" s="166">
        <f t="shared" si="169"/>
        <v>0</v>
      </c>
      <c r="BZ107" s="166">
        <f t="shared" si="170"/>
        <v>0</v>
      </c>
      <c r="CA107" s="166">
        <f t="shared" si="171"/>
        <v>0</v>
      </c>
      <c r="CB107" s="166">
        <f t="shared" si="172"/>
        <v>0</v>
      </c>
      <c r="CC107" s="166">
        <f t="shared" si="173"/>
        <v>0</v>
      </c>
      <c r="CD107" s="166">
        <f t="shared" si="174"/>
        <v>0</v>
      </c>
      <c r="CZ107" s="5"/>
      <c r="DA107" s="77"/>
      <c r="DB107" s="77"/>
      <c r="DC107" s="77"/>
      <c r="DD107" s="77"/>
      <c r="DE107" s="77"/>
      <c r="DF107" s="77"/>
    </row>
    <row r="108" spans="1:104" ht="12.75">
      <c r="A108" s="1" t="s">
        <v>32</v>
      </c>
      <c r="D108" s="95">
        <f>IF((+D33+D80)&lt;&gt;0,(+D33/(+D33+D80))*100,NA())</f>
        <v>100</v>
      </c>
      <c r="E108" s="95">
        <f>IF((+E33+E80)&lt;&gt;0,(+E33/(+E33+E80))*100,NA())</f>
        <v>100</v>
      </c>
      <c r="F108" s="95">
        <f>IF((+F33+F80)&lt;&gt;0,(+F33/(+F33+F80))*100,NA())</f>
        <v>158.26487382575058</v>
      </c>
      <c r="G108" s="95">
        <f>IF((+G33+G80)&lt;&gt;0,(+G33/(+G33+G80))*100,NA())</f>
        <v>153.59007264975858</v>
      </c>
      <c r="H108" s="95">
        <f>IF((+H33+H80)&lt;&gt;0,(+H33/(+H33+H80))*100,NA())</f>
        <v>147.42919868276618</v>
      </c>
      <c r="I108" s="95">
        <f aca="true" t="shared" si="177" ref="I108:P108">IF((+I33+I80)&lt;&gt;0,(+I33/(+I33+I80))*100,NA())</f>
        <v>136.98384201077198</v>
      </c>
      <c r="J108" s="95">
        <f t="shared" si="177"/>
        <v>130.8427799340426</v>
      </c>
      <c r="K108" s="95">
        <f t="shared" si="177"/>
        <v>126.30297606906218</v>
      </c>
      <c r="L108" s="95">
        <f t="shared" si="177"/>
        <v>122.82986914686806</v>
      </c>
      <c r="M108" s="95">
        <f t="shared" si="177"/>
        <v>122.39792593564962</v>
      </c>
      <c r="N108" s="95"/>
      <c r="O108" s="95">
        <f t="shared" si="177"/>
        <v>128.9427283223549</v>
      </c>
      <c r="P108" s="95">
        <f t="shared" si="177"/>
        <v>128.44325690535757</v>
      </c>
      <c r="Q108" s="95"/>
      <c r="R108" s="92"/>
      <c r="S108" s="93"/>
      <c r="U108" s="1" t="s">
        <v>222</v>
      </c>
      <c r="V108" s="11" t="s">
        <v>223</v>
      </c>
      <c r="W108" s="1" t="s">
        <v>224</v>
      </c>
      <c r="X108" s="160">
        <v>-20</v>
      </c>
      <c r="Y108" s="160">
        <v>-110</v>
      </c>
      <c r="Z108" s="160">
        <v>-260</v>
      </c>
      <c r="AA108" s="160">
        <v>-400</v>
      </c>
      <c r="AB108" s="160">
        <v>-640</v>
      </c>
      <c r="AC108" s="160">
        <v>-960</v>
      </c>
      <c r="AD108" s="158">
        <v>-1350</v>
      </c>
      <c r="AE108" s="158">
        <v>-1770</v>
      </c>
      <c r="AF108" s="158">
        <v>-2190</v>
      </c>
      <c r="AG108" s="158">
        <v>-2610</v>
      </c>
      <c r="AH108" s="61">
        <v>-1430</v>
      </c>
      <c r="AI108" s="61">
        <v>-10320</v>
      </c>
      <c r="AJ108" s="62">
        <v>0</v>
      </c>
      <c r="AK108" s="61">
        <v>121</v>
      </c>
      <c r="AL108" s="10" t="s">
        <v>46</v>
      </c>
      <c r="AM108" s="1" t="s">
        <v>22</v>
      </c>
      <c r="AN108" s="41" t="s">
        <v>46</v>
      </c>
      <c r="AO108" s="1" t="s">
        <v>46</v>
      </c>
      <c r="AP108" s="170">
        <v>0</v>
      </c>
      <c r="AQ108" s="170">
        <v>0</v>
      </c>
      <c r="AR108" s="170">
        <v>0</v>
      </c>
      <c r="AS108" s="170">
        <v>0</v>
      </c>
      <c r="AT108" s="170">
        <v>0</v>
      </c>
      <c r="AU108" s="170">
        <v>0</v>
      </c>
      <c r="AV108" s="170">
        <v>0</v>
      </c>
      <c r="AW108" s="170">
        <v>0</v>
      </c>
      <c r="AX108" s="170">
        <v>0</v>
      </c>
      <c r="AY108" s="170">
        <v>0</v>
      </c>
      <c r="AZ108" s="170">
        <v>0</v>
      </c>
      <c r="BA108" s="170">
        <v>0</v>
      </c>
      <c r="BB108" s="62">
        <v>0</v>
      </c>
      <c r="BC108" s="12" t="s">
        <v>46</v>
      </c>
      <c r="BE108" s="63">
        <f aca="true" t="shared" si="178" ref="BE108:BP110">X108*$AJ108</f>
        <v>0</v>
      </c>
      <c r="BF108" s="63">
        <f t="shared" si="178"/>
        <v>0</v>
      </c>
      <c r="BG108" s="63">
        <f t="shared" si="178"/>
        <v>0</v>
      </c>
      <c r="BH108" s="63">
        <f t="shared" si="178"/>
        <v>0</v>
      </c>
      <c r="BI108" s="63">
        <f t="shared" si="178"/>
        <v>0</v>
      </c>
      <c r="BJ108" s="63">
        <f t="shared" si="178"/>
        <v>0</v>
      </c>
      <c r="BK108" s="63">
        <f t="shared" si="178"/>
        <v>0</v>
      </c>
      <c r="BL108" s="63">
        <f t="shared" si="178"/>
        <v>0</v>
      </c>
      <c r="BM108" s="63">
        <f t="shared" si="178"/>
        <v>0</v>
      </c>
      <c r="BN108" s="63">
        <f t="shared" si="178"/>
        <v>0</v>
      </c>
      <c r="BO108" s="63">
        <f t="shared" si="178"/>
        <v>0</v>
      </c>
      <c r="BP108" s="63">
        <f t="shared" si="178"/>
        <v>0</v>
      </c>
      <c r="BS108" s="166">
        <f t="shared" si="163"/>
        <v>0</v>
      </c>
      <c r="BT108" s="166">
        <f t="shared" si="164"/>
        <v>0</v>
      </c>
      <c r="BU108" s="166">
        <f t="shared" si="165"/>
        <v>0</v>
      </c>
      <c r="BV108" s="166">
        <f t="shared" si="166"/>
        <v>0</v>
      </c>
      <c r="BW108" s="166">
        <f t="shared" si="167"/>
        <v>0</v>
      </c>
      <c r="BX108" s="166">
        <f t="shared" si="168"/>
        <v>0</v>
      </c>
      <c r="BY108" s="166">
        <f t="shared" si="169"/>
        <v>0</v>
      </c>
      <c r="BZ108" s="166">
        <f t="shared" si="170"/>
        <v>0</v>
      </c>
      <c r="CA108" s="166">
        <f t="shared" si="171"/>
        <v>0</v>
      </c>
      <c r="CB108" s="166">
        <f t="shared" si="172"/>
        <v>0</v>
      </c>
      <c r="CC108" s="166">
        <f t="shared" si="173"/>
        <v>0</v>
      </c>
      <c r="CD108" s="166">
        <f t="shared" si="174"/>
        <v>0</v>
      </c>
      <c r="CZ108" s="1"/>
    </row>
    <row r="109" spans="18:104" ht="12.75">
      <c r="R109" s="95"/>
      <c r="S109" s="96"/>
      <c r="U109" s="1" t="s">
        <v>222</v>
      </c>
      <c r="V109" s="11" t="s">
        <v>225</v>
      </c>
      <c r="W109" s="1" t="s">
        <v>226</v>
      </c>
      <c r="X109" s="147">
        <v>-1020</v>
      </c>
      <c r="Y109" s="147">
        <v>-3160</v>
      </c>
      <c r="Z109" s="147">
        <v>-3800</v>
      </c>
      <c r="AA109" s="147">
        <v>-3980</v>
      </c>
      <c r="AB109" s="147">
        <v>-4080</v>
      </c>
      <c r="AC109" s="147">
        <v>-4170</v>
      </c>
      <c r="AD109" s="147">
        <v>-4260</v>
      </c>
      <c r="AE109" s="147">
        <v>-4350</v>
      </c>
      <c r="AF109" s="147">
        <v>-4450</v>
      </c>
      <c r="AG109" s="147">
        <v>-4540</v>
      </c>
      <c r="AH109" s="61">
        <v>-16040</v>
      </c>
      <c r="AI109" s="61">
        <v>-37810</v>
      </c>
      <c r="AJ109" s="62">
        <v>1</v>
      </c>
      <c r="AK109" s="61">
        <v>121</v>
      </c>
      <c r="AL109" s="10" t="s">
        <v>46</v>
      </c>
      <c r="AM109" s="1" t="s">
        <v>22</v>
      </c>
      <c r="AN109" s="41" t="s">
        <v>46</v>
      </c>
      <c r="AO109" s="1" t="s">
        <v>46</v>
      </c>
      <c r="AP109" s="170">
        <v>0</v>
      </c>
      <c r="AQ109" s="170">
        <v>0</v>
      </c>
      <c r="AR109" s="170">
        <v>0</v>
      </c>
      <c r="AS109" s="170">
        <v>0</v>
      </c>
      <c r="AT109" s="170">
        <v>0</v>
      </c>
      <c r="AU109" s="170">
        <v>0</v>
      </c>
      <c r="AV109" s="170">
        <v>0</v>
      </c>
      <c r="AW109" s="170">
        <v>0</v>
      </c>
      <c r="AX109" s="170">
        <v>0</v>
      </c>
      <c r="AY109" s="170">
        <v>0</v>
      </c>
      <c r="AZ109" s="170">
        <v>0</v>
      </c>
      <c r="BA109" s="170">
        <v>0</v>
      </c>
      <c r="BB109" s="62">
        <v>0</v>
      </c>
      <c r="BC109" s="12" t="s">
        <v>46</v>
      </c>
      <c r="BE109" s="63">
        <f t="shared" si="178"/>
        <v>-1020</v>
      </c>
      <c r="BF109" s="63">
        <f t="shared" si="178"/>
        <v>-3160</v>
      </c>
      <c r="BG109" s="63">
        <f t="shared" si="178"/>
        <v>-3800</v>
      </c>
      <c r="BH109" s="63">
        <f t="shared" si="178"/>
        <v>-3980</v>
      </c>
      <c r="BI109" s="63">
        <f t="shared" si="178"/>
        <v>-4080</v>
      </c>
      <c r="BJ109" s="63">
        <f t="shared" si="178"/>
        <v>-4170</v>
      </c>
      <c r="BK109" s="63">
        <f t="shared" si="178"/>
        <v>-4260</v>
      </c>
      <c r="BL109" s="63">
        <f t="shared" si="178"/>
        <v>-4350</v>
      </c>
      <c r="BM109" s="63">
        <f t="shared" si="178"/>
        <v>-4450</v>
      </c>
      <c r="BN109" s="63">
        <f t="shared" si="178"/>
        <v>-4540</v>
      </c>
      <c r="BO109" s="63">
        <f t="shared" si="178"/>
        <v>-16040</v>
      </c>
      <c r="BP109" s="63">
        <f t="shared" si="178"/>
        <v>-37810</v>
      </c>
      <c r="BS109" s="166">
        <f t="shared" si="163"/>
        <v>0</v>
      </c>
      <c r="BT109" s="166">
        <f t="shared" si="164"/>
        <v>0</v>
      </c>
      <c r="BU109" s="166">
        <f t="shared" si="165"/>
        <v>0</v>
      </c>
      <c r="BV109" s="166">
        <f t="shared" si="166"/>
        <v>0</v>
      </c>
      <c r="BW109" s="166">
        <f t="shared" si="167"/>
        <v>0</v>
      </c>
      <c r="BX109" s="166">
        <f t="shared" si="168"/>
        <v>0</v>
      </c>
      <c r="BY109" s="166">
        <f t="shared" si="169"/>
        <v>0</v>
      </c>
      <c r="BZ109" s="166">
        <f t="shared" si="170"/>
        <v>0</v>
      </c>
      <c r="CA109" s="166">
        <f t="shared" si="171"/>
        <v>0</v>
      </c>
      <c r="CB109" s="166">
        <f t="shared" si="172"/>
        <v>0</v>
      </c>
      <c r="CC109" s="166">
        <f t="shared" si="173"/>
        <v>0</v>
      </c>
      <c r="CD109" s="166">
        <f t="shared" si="174"/>
        <v>0</v>
      </c>
      <c r="CZ109" s="1"/>
    </row>
    <row r="110" spans="18:82" ht="12.75">
      <c r="R110" s="95"/>
      <c r="S110" s="96"/>
      <c r="U110" s="1" t="s">
        <v>227</v>
      </c>
      <c r="V110" s="11" t="s">
        <v>46</v>
      </c>
      <c r="W110" s="1" t="s">
        <v>228</v>
      </c>
      <c r="X110" s="146">
        <v>-420</v>
      </c>
      <c r="Y110" s="147">
        <v>-1020</v>
      </c>
      <c r="Z110" s="147">
        <v>-1640</v>
      </c>
      <c r="AA110" s="147">
        <v>-2290</v>
      </c>
      <c r="AB110" s="147">
        <v>-2980</v>
      </c>
      <c r="AC110" s="147">
        <v>-3230</v>
      </c>
      <c r="AD110" s="147">
        <v>-3320</v>
      </c>
      <c r="AE110" s="147">
        <v>-3420</v>
      </c>
      <c r="AF110" s="147">
        <v>-3510</v>
      </c>
      <c r="AG110" s="147">
        <v>-3610</v>
      </c>
      <c r="AH110" s="61">
        <v>-8350</v>
      </c>
      <c r="AI110" s="61">
        <v>-25440</v>
      </c>
      <c r="AJ110" s="62">
        <v>0</v>
      </c>
      <c r="AK110" s="61">
        <v>123</v>
      </c>
      <c r="AL110" s="10" t="s">
        <v>46</v>
      </c>
      <c r="AM110" s="1" t="s">
        <v>22</v>
      </c>
      <c r="AN110" s="41" t="s">
        <v>46</v>
      </c>
      <c r="AO110" s="1" t="s">
        <v>46</v>
      </c>
      <c r="AP110" s="170">
        <v>0</v>
      </c>
      <c r="AQ110" s="170">
        <v>0</v>
      </c>
      <c r="AR110" s="170">
        <v>0</v>
      </c>
      <c r="AS110" s="170">
        <v>0</v>
      </c>
      <c r="AT110" s="170">
        <v>0</v>
      </c>
      <c r="AU110" s="170">
        <v>0</v>
      </c>
      <c r="AV110" s="170">
        <v>0</v>
      </c>
      <c r="AW110" s="170">
        <v>0</v>
      </c>
      <c r="AX110" s="170">
        <v>0</v>
      </c>
      <c r="AY110" s="170">
        <v>0</v>
      </c>
      <c r="AZ110" s="170">
        <v>0</v>
      </c>
      <c r="BA110" s="170">
        <v>0</v>
      </c>
      <c r="BB110" s="62">
        <v>0</v>
      </c>
      <c r="BC110" s="12" t="s">
        <v>46</v>
      </c>
      <c r="BE110" s="63">
        <f t="shared" si="178"/>
        <v>0</v>
      </c>
      <c r="BF110" s="63">
        <f t="shared" si="178"/>
        <v>0</v>
      </c>
      <c r="BG110" s="63">
        <f t="shared" si="178"/>
        <v>0</v>
      </c>
      <c r="BH110" s="63">
        <f t="shared" si="178"/>
        <v>0</v>
      </c>
      <c r="BI110" s="63">
        <f t="shared" si="178"/>
        <v>0</v>
      </c>
      <c r="BJ110" s="63">
        <f t="shared" si="178"/>
        <v>0</v>
      </c>
      <c r="BK110" s="63">
        <f t="shared" si="178"/>
        <v>0</v>
      </c>
      <c r="BL110" s="63">
        <f t="shared" si="178"/>
        <v>0</v>
      </c>
      <c r="BM110" s="63">
        <f t="shared" si="178"/>
        <v>0</v>
      </c>
      <c r="BN110" s="63">
        <f t="shared" si="178"/>
        <v>0</v>
      </c>
      <c r="BO110" s="63">
        <f t="shared" si="178"/>
        <v>0</v>
      </c>
      <c r="BP110" s="63">
        <f t="shared" si="178"/>
        <v>0</v>
      </c>
      <c r="BQ110" s="2" t="s">
        <v>46</v>
      </c>
      <c r="BS110" s="166">
        <f t="shared" si="163"/>
        <v>0</v>
      </c>
      <c r="BT110" s="166">
        <f t="shared" si="164"/>
        <v>0</v>
      </c>
      <c r="BU110" s="166">
        <f t="shared" si="165"/>
        <v>0</v>
      </c>
      <c r="BV110" s="166">
        <f t="shared" si="166"/>
        <v>0</v>
      </c>
      <c r="BW110" s="166">
        <f t="shared" si="167"/>
        <v>0</v>
      </c>
      <c r="BX110" s="166">
        <f t="shared" si="168"/>
        <v>0</v>
      </c>
      <c r="BY110" s="166">
        <f t="shared" si="169"/>
        <v>0</v>
      </c>
      <c r="BZ110" s="166">
        <f t="shared" si="170"/>
        <v>0</v>
      </c>
      <c r="CA110" s="166">
        <f t="shared" si="171"/>
        <v>0</v>
      </c>
      <c r="CB110" s="166">
        <f t="shared" si="172"/>
        <v>0</v>
      </c>
      <c r="CC110" s="166">
        <f t="shared" si="173"/>
        <v>0</v>
      </c>
      <c r="CD110" s="166">
        <f t="shared" si="174"/>
        <v>0</v>
      </c>
    </row>
    <row r="111" spans="21:106" ht="12.75" thickBot="1">
      <c r="U111" s="1" t="s">
        <v>229</v>
      </c>
      <c r="V111" s="11" t="s">
        <v>46</v>
      </c>
      <c r="W111" s="1" t="s">
        <v>230</v>
      </c>
      <c r="X111" s="61" t="s">
        <v>46</v>
      </c>
      <c r="Y111" s="61" t="s">
        <v>46</v>
      </c>
      <c r="Z111" s="61" t="s">
        <v>46</v>
      </c>
      <c r="AA111" s="61" t="s">
        <v>46</v>
      </c>
      <c r="AB111" s="61" t="s">
        <v>46</v>
      </c>
      <c r="AC111" s="61" t="s">
        <v>46</v>
      </c>
      <c r="AD111" s="61" t="s">
        <v>46</v>
      </c>
      <c r="AE111" s="61" t="s">
        <v>46</v>
      </c>
      <c r="AF111" s="61" t="s">
        <v>46</v>
      </c>
      <c r="AG111" s="61"/>
      <c r="AH111" s="61"/>
      <c r="AI111" s="61" t="s">
        <v>46</v>
      </c>
      <c r="AJ111" s="62">
        <v>0</v>
      </c>
      <c r="AK111" s="61">
        <v>123</v>
      </c>
      <c r="AL111" s="10" t="s">
        <v>46</v>
      </c>
      <c r="AM111" s="1" t="s">
        <v>22</v>
      </c>
      <c r="AN111" s="41" t="s">
        <v>46</v>
      </c>
      <c r="AO111" s="1" t="s">
        <v>46</v>
      </c>
      <c r="AP111" s="170">
        <v>0</v>
      </c>
      <c r="AQ111" s="170">
        <v>0</v>
      </c>
      <c r="AR111" s="170">
        <v>0</v>
      </c>
      <c r="AS111" s="170">
        <v>0</v>
      </c>
      <c r="AT111" s="170">
        <v>0</v>
      </c>
      <c r="AU111" s="170">
        <v>0</v>
      </c>
      <c r="AV111" s="170">
        <v>0</v>
      </c>
      <c r="AW111" s="170">
        <v>0</v>
      </c>
      <c r="AX111" s="170">
        <v>0</v>
      </c>
      <c r="AY111" s="170">
        <v>0</v>
      </c>
      <c r="AZ111" s="170">
        <v>0</v>
      </c>
      <c r="BA111" s="170">
        <v>0</v>
      </c>
      <c r="BB111" s="62">
        <v>0</v>
      </c>
      <c r="BC111" s="12" t="s">
        <v>46</v>
      </c>
      <c r="BE111" s="63">
        <v>0</v>
      </c>
      <c r="BF111" s="63">
        <v>0</v>
      </c>
      <c r="BG111" s="63">
        <v>0</v>
      </c>
      <c r="BH111" s="63">
        <v>0</v>
      </c>
      <c r="BI111" s="63">
        <v>0</v>
      </c>
      <c r="BJ111" s="63">
        <v>0</v>
      </c>
      <c r="BK111" s="63">
        <v>0</v>
      </c>
      <c r="BL111" s="63">
        <v>0</v>
      </c>
      <c r="BM111" s="63">
        <v>0</v>
      </c>
      <c r="BN111" s="63">
        <v>0</v>
      </c>
      <c r="BO111" s="63">
        <v>0</v>
      </c>
      <c r="BP111" s="63">
        <v>0</v>
      </c>
      <c r="BS111" s="166">
        <f t="shared" si="163"/>
        <v>0</v>
      </c>
      <c r="BT111" s="166">
        <f t="shared" si="164"/>
        <v>0</v>
      </c>
      <c r="BU111" s="166">
        <f t="shared" si="165"/>
        <v>0</v>
      </c>
      <c r="BV111" s="166">
        <f t="shared" si="166"/>
        <v>0</v>
      </c>
      <c r="BW111" s="166">
        <f t="shared" si="167"/>
        <v>0</v>
      </c>
      <c r="BX111" s="166">
        <f t="shared" si="168"/>
        <v>0</v>
      </c>
      <c r="BY111" s="166">
        <f t="shared" si="169"/>
        <v>0</v>
      </c>
      <c r="BZ111" s="166">
        <f t="shared" si="170"/>
        <v>0</v>
      </c>
      <c r="CA111" s="166">
        <f t="shared" si="171"/>
        <v>0</v>
      </c>
      <c r="CB111" s="166">
        <f t="shared" si="172"/>
        <v>0</v>
      </c>
      <c r="CC111" s="166">
        <f t="shared" si="173"/>
        <v>0</v>
      </c>
      <c r="CD111" s="166">
        <f t="shared" si="174"/>
        <v>0</v>
      </c>
      <c r="DB111" s="2" t="s">
        <v>548</v>
      </c>
    </row>
    <row r="112" spans="1:82" ht="12.75">
      <c r="A112" s="124" t="s">
        <v>257</v>
      </c>
      <c r="B112" s="116"/>
      <c r="C112" s="116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U112" s="1" t="s">
        <v>229</v>
      </c>
      <c r="V112" s="11" t="s">
        <v>231</v>
      </c>
      <c r="W112" s="1" t="s">
        <v>165</v>
      </c>
      <c r="X112" s="148">
        <v>-5000</v>
      </c>
      <c r="Y112" s="148">
        <v>-5800</v>
      </c>
      <c r="Z112" s="148">
        <v>-5900</v>
      </c>
      <c r="AA112" s="148">
        <v>-6000</v>
      </c>
      <c r="AB112" s="148">
        <v>-6200</v>
      </c>
      <c r="AC112" s="148">
        <v>-6300</v>
      </c>
      <c r="AD112" s="148">
        <v>-6500</v>
      </c>
      <c r="AE112" s="148">
        <v>-6700</v>
      </c>
      <c r="AF112" s="148">
        <v>-6900</v>
      </c>
      <c r="AG112" s="148">
        <v>-7100</v>
      </c>
      <c r="AH112" s="61">
        <v>-28900</v>
      </c>
      <c r="AI112" s="61">
        <v>-62400</v>
      </c>
      <c r="AJ112" s="62">
        <v>1</v>
      </c>
      <c r="AK112" s="61">
        <v>123</v>
      </c>
      <c r="AL112" s="10" t="s">
        <v>46</v>
      </c>
      <c r="AM112" s="1" t="s">
        <v>22</v>
      </c>
      <c r="AN112" s="41" t="s">
        <v>46</v>
      </c>
      <c r="AO112" s="1" t="s">
        <v>46</v>
      </c>
      <c r="AP112" s="170">
        <v>0</v>
      </c>
      <c r="AQ112" s="170">
        <v>0</v>
      </c>
      <c r="AR112" s="170">
        <v>0</v>
      </c>
      <c r="AS112" s="170">
        <v>0</v>
      </c>
      <c r="AT112" s="170">
        <v>0</v>
      </c>
      <c r="AU112" s="170">
        <v>0</v>
      </c>
      <c r="AV112" s="170">
        <v>0</v>
      </c>
      <c r="AW112" s="170">
        <v>0</v>
      </c>
      <c r="AX112" s="170">
        <v>0</v>
      </c>
      <c r="AY112" s="170">
        <v>0</v>
      </c>
      <c r="AZ112" s="170">
        <v>0</v>
      </c>
      <c r="BA112" s="170">
        <v>0</v>
      </c>
      <c r="BB112" s="62">
        <v>0</v>
      </c>
      <c r="BC112" s="12" t="s">
        <v>46</v>
      </c>
      <c r="BE112" s="63">
        <f aca="true" t="shared" si="179" ref="BE112:BP115">X112*$AJ112</f>
        <v>-5000</v>
      </c>
      <c r="BF112" s="63">
        <f t="shared" si="179"/>
        <v>-5800</v>
      </c>
      <c r="BG112" s="63">
        <f t="shared" si="179"/>
        <v>-5900</v>
      </c>
      <c r="BH112" s="63">
        <f t="shared" si="179"/>
        <v>-6000</v>
      </c>
      <c r="BI112" s="63">
        <f t="shared" si="179"/>
        <v>-6200</v>
      </c>
      <c r="BJ112" s="63">
        <f t="shared" si="179"/>
        <v>-6300</v>
      </c>
      <c r="BK112" s="63">
        <f t="shared" si="179"/>
        <v>-6500</v>
      </c>
      <c r="BL112" s="63">
        <f t="shared" si="179"/>
        <v>-6700</v>
      </c>
      <c r="BM112" s="63">
        <f t="shared" si="179"/>
        <v>-6900</v>
      </c>
      <c r="BN112" s="63">
        <f t="shared" si="179"/>
        <v>-7100</v>
      </c>
      <c r="BO112" s="63">
        <f t="shared" si="179"/>
        <v>-28900</v>
      </c>
      <c r="BP112" s="63">
        <f t="shared" si="179"/>
        <v>-62400</v>
      </c>
      <c r="BS112" s="166">
        <f t="shared" si="163"/>
        <v>0</v>
      </c>
      <c r="BT112" s="166">
        <f t="shared" si="164"/>
        <v>0</v>
      </c>
      <c r="BU112" s="166">
        <f t="shared" si="165"/>
        <v>0</v>
      </c>
      <c r="BV112" s="166">
        <f t="shared" si="166"/>
        <v>0</v>
      </c>
      <c r="BW112" s="166">
        <f t="shared" si="167"/>
        <v>0</v>
      </c>
      <c r="BX112" s="166">
        <f t="shared" si="168"/>
        <v>0</v>
      </c>
      <c r="BY112" s="166">
        <f t="shared" si="169"/>
        <v>0</v>
      </c>
      <c r="BZ112" s="166">
        <f t="shared" si="170"/>
        <v>0</v>
      </c>
      <c r="CA112" s="166">
        <f t="shared" si="171"/>
        <v>0</v>
      </c>
      <c r="CB112" s="166">
        <f t="shared" si="172"/>
        <v>0</v>
      </c>
      <c r="CC112" s="166">
        <f t="shared" si="173"/>
        <v>0</v>
      </c>
      <c r="CD112" s="166">
        <f t="shared" si="174"/>
        <v>0</v>
      </c>
    </row>
    <row r="113" spans="1:82" ht="13.5" thickBot="1">
      <c r="A113" s="101"/>
      <c r="B113" s="102"/>
      <c r="C113" s="102"/>
      <c r="D113" s="130">
        <v>2012</v>
      </c>
      <c r="E113" s="131">
        <v>2013</v>
      </c>
      <c r="F113" s="131">
        <v>2014</v>
      </c>
      <c r="G113" s="131">
        <v>2015</v>
      </c>
      <c r="H113" s="131">
        <v>2016</v>
      </c>
      <c r="I113" s="131">
        <v>2017</v>
      </c>
      <c r="J113" s="131">
        <v>2018</v>
      </c>
      <c r="K113" s="131">
        <v>2019</v>
      </c>
      <c r="L113" s="131">
        <v>2020</v>
      </c>
      <c r="M113" s="131">
        <v>2021</v>
      </c>
      <c r="N113" s="132"/>
      <c r="O113" s="109" t="s">
        <v>431</v>
      </c>
      <c r="P113" s="204" t="s">
        <v>432</v>
      </c>
      <c r="U113" s="1" t="s">
        <v>229</v>
      </c>
      <c r="V113" s="41" t="s">
        <v>232</v>
      </c>
      <c r="W113" s="1" t="s">
        <v>152</v>
      </c>
      <c r="X113" s="148">
        <v>2800</v>
      </c>
      <c r="Y113" s="148">
        <v>3000</v>
      </c>
      <c r="Z113" s="148">
        <v>3100</v>
      </c>
      <c r="AA113" s="148">
        <v>3200</v>
      </c>
      <c r="AB113" s="148">
        <v>3300</v>
      </c>
      <c r="AC113" s="148">
        <v>3400</v>
      </c>
      <c r="AD113" s="148">
        <v>3500</v>
      </c>
      <c r="AE113" s="148">
        <v>3700</v>
      </c>
      <c r="AF113" s="148">
        <v>3800</v>
      </c>
      <c r="AG113" s="148">
        <v>3900</v>
      </c>
      <c r="AH113" s="61">
        <v>15400</v>
      </c>
      <c r="AI113" s="61">
        <v>33700</v>
      </c>
      <c r="AJ113" s="62">
        <v>0</v>
      </c>
      <c r="AK113" s="61">
        <v>123</v>
      </c>
      <c r="AL113" s="10" t="s">
        <v>46</v>
      </c>
      <c r="AM113" s="1" t="s">
        <v>22</v>
      </c>
      <c r="AN113" s="41" t="s">
        <v>46</v>
      </c>
      <c r="AO113" s="1" t="s">
        <v>46</v>
      </c>
      <c r="AP113" s="170">
        <v>0</v>
      </c>
      <c r="AQ113" s="170">
        <v>0</v>
      </c>
      <c r="AR113" s="170">
        <v>0</v>
      </c>
      <c r="AS113" s="170">
        <v>0</v>
      </c>
      <c r="AT113" s="170">
        <v>0</v>
      </c>
      <c r="AU113" s="170">
        <v>0</v>
      </c>
      <c r="AV113" s="170">
        <v>0</v>
      </c>
      <c r="AW113" s="170">
        <v>0</v>
      </c>
      <c r="AX113" s="170">
        <v>0</v>
      </c>
      <c r="AY113" s="170">
        <v>0</v>
      </c>
      <c r="AZ113" s="170">
        <v>0</v>
      </c>
      <c r="BA113" s="170">
        <v>0</v>
      </c>
      <c r="BB113" s="62">
        <v>0</v>
      </c>
      <c r="BC113" s="12" t="s">
        <v>46</v>
      </c>
      <c r="BE113" s="63">
        <f t="shared" si="179"/>
        <v>0</v>
      </c>
      <c r="BF113" s="63">
        <f t="shared" si="179"/>
        <v>0</v>
      </c>
      <c r="BG113" s="63">
        <f t="shared" si="179"/>
        <v>0</v>
      </c>
      <c r="BH113" s="63">
        <f t="shared" si="179"/>
        <v>0</v>
      </c>
      <c r="BI113" s="63">
        <f t="shared" si="179"/>
        <v>0</v>
      </c>
      <c r="BJ113" s="63">
        <f t="shared" si="179"/>
        <v>0</v>
      </c>
      <c r="BK113" s="63">
        <f t="shared" si="179"/>
        <v>0</v>
      </c>
      <c r="BL113" s="63">
        <f t="shared" si="179"/>
        <v>0</v>
      </c>
      <c r="BM113" s="63">
        <f t="shared" si="179"/>
        <v>0</v>
      </c>
      <c r="BN113" s="63">
        <f t="shared" si="179"/>
        <v>0</v>
      </c>
      <c r="BO113" s="63">
        <f t="shared" si="179"/>
        <v>0</v>
      </c>
      <c r="BP113" s="63">
        <f t="shared" si="179"/>
        <v>0</v>
      </c>
      <c r="BS113" s="166">
        <f t="shared" si="163"/>
        <v>0</v>
      </c>
      <c r="BT113" s="166">
        <f t="shared" si="164"/>
        <v>0</v>
      </c>
      <c r="BU113" s="166">
        <f t="shared" si="165"/>
        <v>0</v>
      </c>
      <c r="BV113" s="166">
        <f t="shared" si="166"/>
        <v>0</v>
      </c>
      <c r="BW113" s="166">
        <f t="shared" si="167"/>
        <v>0</v>
      </c>
      <c r="BX113" s="166">
        <f t="shared" si="168"/>
        <v>0</v>
      </c>
      <c r="BY113" s="166">
        <f t="shared" si="169"/>
        <v>0</v>
      </c>
      <c r="BZ113" s="166">
        <f t="shared" si="170"/>
        <v>0</v>
      </c>
      <c r="CA113" s="166">
        <f t="shared" si="171"/>
        <v>0</v>
      </c>
      <c r="CB113" s="166">
        <f t="shared" si="172"/>
        <v>0</v>
      </c>
      <c r="CC113" s="166">
        <f t="shared" si="173"/>
        <v>0</v>
      </c>
      <c r="CD113" s="166">
        <f t="shared" si="174"/>
        <v>0</v>
      </c>
    </row>
    <row r="114" spans="2:82" ht="12.75">
      <c r="B114" s="1" t="s">
        <v>258</v>
      </c>
      <c r="D114" s="179">
        <v>0.019</v>
      </c>
      <c r="E114" s="179">
        <v>0.017</v>
      </c>
      <c r="F114" s="179">
        <v>0.023</v>
      </c>
      <c r="G114" s="179">
        <v>0.029</v>
      </c>
      <c r="H114" s="179">
        <v>0.036</v>
      </c>
      <c r="I114" s="179">
        <v>0.043</v>
      </c>
      <c r="J114" s="179">
        <v>0.048</v>
      </c>
      <c r="K114" s="179">
        <v>0.05</v>
      </c>
      <c r="L114" s="179">
        <v>0.05</v>
      </c>
      <c r="M114" s="181">
        <v>0.05</v>
      </c>
      <c r="N114" s="179"/>
      <c r="O114" s="183"/>
      <c r="P114" s="133"/>
      <c r="U114" s="1" t="s">
        <v>382</v>
      </c>
      <c r="V114" s="41" t="s">
        <v>46</v>
      </c>
      <c r="W114" s="1" t="s">
        <v>383</v>
      </c>
      <c r="X114" s="146">
        <v>-154</v>
      </c>
      <c r="Y114" s="146">
        <v>-401</v>
      </c>
      <c r="Z114" s="146">
        <v>-589</v>
      </c>
      <c r="AA114" s="146">
        <v>-738</v>
      </c>
      <c r="AB114" s="146">
        <v>-865</v>
      </c>
      <c r="AC114" s="146">
        <v>-880</v>
      </c>
      <c r="AD114" s="146">
        <v>-896</v>
      </c>
      <c r="AE114" s="146">
        <v>-914</v>
      </c>
      <c r="AF114" s="146">
        <v>-932</v>
      </c>
      <c r="AG114" s="146">
        <v>-951</v>
      </c>
      <c r="AH114" s="12">
        <v>-2747</v>
      </c>
      <c r="AI114" s="12">
        <v>-7320</v>
      </c>
      <c r="AJ114" s="62">
        <v>0</v>
      </c>
      <c r="AK114" s="12">
        <v>125</v>
      </c>
      <c r="AL114" s="10" t="s">
        <v>46</v>
      </c>
      <c r="AM114" s="1" t="s">
        <v>23</v>
      </c>
      <c r="AN114" s="41" t="s">
        <v>46</v>
      </c>
      <c r="AO114" s="1" t="s">
        <v>46</v>
      </c>
      <c r="AP114" s="170">
        <v>0</v>
      </c>
      <c r="AQ114" s="170">
        <v>0</v>
      </c>
      <c r="AR114" s="170">
        <v>0</v>
      </c>
      <c r="AS114" s="170">
        <v>0</v>
      </c>
      <c r="AT114" s="170">
        <v>0</v>
      </c>
      <c r="AU114" s="170">
        <v>0</v>
      </c>
      <c r="AV114" s="170">
        <v>0</v>
      </c>
      <c r="AW114" s="170">
        <v>0</v>
      </c>
      <c r="AX114" s="170">
        <v>0</v>
      </c>
      <c r="AY114" s="170">
        <v>0</v>
      </c>
      <c r="AZ114" s="170">
        <v>0</v>
      </c>
      <c r="BA114" s="170">
        <v>0</v>
      </c>
      <c r="BB114" s="62">
        <v>0</v>
      </c>
      <c r="BC114" s="12" t="s">
        <v>46</v>
      </c>
      <c r="BE114" s="63">
        <f t="shared" si="179"/>
        <v>0</v>
      </c>
      <c r="BF114" s="63">
        <f t="shared" si="179"/>
        <v>0</v>
      </c>
      <c r="BG114" s="63">
        <f t="shared" si="179"/>
        <v>0</v>
      </c>
      <c r="BH114" s="63">
        <f t="shared" si="179"/>
        <v>0</v>
      </c>
      <c r="BI114" s="63">
        <f t="shared" si="179"/>
        <v>0</v>
      </c>
      <c r="BJ114" s="63">
        <f t="shared" si="179"/>
        <v>0</v>
      </c>
      <c r="BK114" s="63">
        <f t="shared" si="179"/>
        <v>0</v>
      </c>
      <c r="BL114" s="63">
        <f t="shared" si="179"/>
        <v>0</v>
      </c>
      <c r="BM114" s="63">
        <f t="shared" si="179"/>
        <v>0</v>
      </c>
      <c r="BN114" s="63">
        <f t="shared" si="179"/>
        <v>0</v>
      </c>
      <c r="BO114" s="63">
        <f t="shared" si="179"/>
        <v>0</v>
      </c>
      <c r="BP114" s="63">
        <f t="shared" si="179"/>
        <v>0</v>
      </c>
      <c r="BS114" s="166">
        <f t="shared" si="163"/>
        <v>0</v>
      </c>
      <c r="BT114" s="166">
        <f t="shared" si="164"/>
        <v>0</v>
      </c>
      <c r="BU114" s="166">
        <f t="shared" si="165"/>
        <v>0</v>
      </c>
      <c r="BV114" s="166">
        <f t="shared" si="166"/>
        <v>0</v>
      </c>
      <c r="BW114" s="166">
        <f t="shared" si="167"/>
        <v>0</v>
      </c>
      <c r="BX114" s="166">
        <f t="shared" si="168"/>
        <v>0</v>
      </c>
      <c r="BY114" s="166">
        <f t="shared" si="169"/>
        <v>0</v>
      </c>
      <c r="BZ114" s="166">
        <f t="shared" si="170"/>
        <v>0</v>
      </c>
      <c r="CA114" s="166">
        <f t="shared" si="171"/>
        <v>0</v>
      </c>
      <c r="CB114" s="166">
        <f t="shared" si="172"/>
        <v>0</v>
      </c>
      <c r="CC114" s="166">
        <f t="shared" si="173"/>
        <v>0</v>
      </c>
      <c r="CD114" s="166">
        <f t="shared" si="174"/>
        <v>0</v>
      </c>
    </row>
    <row r="115" spans="1:82" ht="12.75">
      <c r="A115" s="1" t="s">
        <v>259</v>
      </c>
      <c r="D115" s="83"/>
      <c r="E115" s="83"/>
      <c r="F115" s="83"/>
      <c r="G115" s="83"/>
      <c r="H115" s="83"/>
      <c r="I115" s="83"/>
      <c r="J115" s="83"/>
      <c r="K115" s="83"/>
      <c r="L115" s="83"/>
      <c r="M115" s="182"/>
      <c r="N115" s="83"/>
      <c r="O115" s="184"/>
      <c r="P115" s="83"/>
      <c r="U115" s="1" t="s">
        <v>384</v>
      </c>
      <c r="V115" s="11" t="s">
        <v>46</v>
      </c>
      <c r="W115" s="1" t="s">
        <v>385</v>
      </c>
      <c r="X115" s="146">
        <v>0</v>
      </c>
      <c r="Y115" s="146">
        <v>-740</v>
      </c>
      <c r="Z115" s="147">
        <v>-1800</v>
      </c>
      <c r="AA115" s="147">
        <v>-2920</v>
      </c>
      <c r="AB115" s="147">
        <v>-4090</v>
      </c>
      <c r="AC115" s="147">
        <v>-5320</v>
      </c>
      <c r="AD115" s="147">
        <v>-6640</v>
      </c>
      <c r="AE115" s="147">
        <v>-8050</v>
      </c>
      <c r="AF115" s="147">
        <v>-9560</v>
      </c>
      <c r="AG115" s="147">
        <v>-11140</v>
      </c>
      <c r="AH115" s="61">
        <v>-9500</v>
      </c>
      <c r="AI115" s="61">
        <v>-50260</v>
      </c>
      <c r="AJ115" s="62">
        <v>1</v>
      </c>
      <c r="AK115" s="61">
        <v>126</v>
      </c>
      <c r="AL115" s="10" t="s">
        <v>46</v>
      </c>
      <c r="AM115" s="1" t="s">
        <v>23</v>
      </c>
      <c r="AN115" s="41" t="s">
        <v>46</v>
      </c>
      <c r="AO115" s="1" t="s">
        <v>46</v>
      </c>
      <c r="AP115" s="170">
        <v>0</v>
      </c>
      <c r="AQ115" s="170">
        <v>0</v>
      </c>
      <c r="AR115" s="170">
        <v>0</v>
      </c>
      <c r="AS115" s="170">
        <v>0</v>
      </c>
      <c r="AT115" s="170">
        <v>0</v>
      </c>
      <c r="AU115" s="170">
        <v>0</v>
      </c>
      <c r="AV115" s="170">
        <v>0</v>
      </c>
      <c r="AW115" s="170">
        <v>0</v>
      </c>
      <c r="AX115" s="170">
        <v>0</v>
      </c>
      <c r="AY115" s="170">
        <v>0</v>
      </c>
      <c r="AZ115" s="170">
        <v>0</v>
      </c>
      <c r="BA115" s="170">
        <v>0</v>
      </c>
      <c r="BB115" s="62">
        <v>0</v>
      </c>
      <c r="BC115" s="12" t="s">
        <v>46</v>
      </c>
      <c r="BE115" s="63">
        <f t="shared" si="179"/>
        <v>0</v>
      </c>
      <c r="BF115" s="63">
        <f t="shared" si="179"/>
        <v>-740</v>
      </c>
      <c r="BG115" s="63">
        <f t="shared" si="179"/>
        <v>-1800</v>
      </c>
      <c r="BH115" s="63">
        <f t="shared" si="179"/>
        <v>-2920</v>
      </c>
      <c r="BI115" s="63">
        <f t="shared" si="179"/>
        <v>-4090</v>
      </c>
      <c r="BJ115" s="63">
        <f t="shared" si="179"/>
        <v>-5320</v>
      </c>
      <c r="BK115" s="63">
        <f t="shared" si="179"/>
        <v>-6640</v>
      </c>
      <c r="BL115" s="63">
        <f t="shared" si="179"/>
        <v>-8050</v>
      </c>
      <c r="BM115" s="63">
        <f t="shared" si="179"/>
        <v>-9560</v>
      </c>
      <c r="BN115" s="63">
        <f t="shared" si="179"/>
        <v>-11140</v>
      </c>
      <c r="BO115" s="63">
        <f t="shared" si="179"/>
        <v>-9500</v>
      </c>
      <c r="BP115" s="63">
        <f t="shared" si="179"/>
        <v>-50260</v>
      </c>
      <c r="BS115" s="166">
        <f t="shared" si="163"/>
        <v>0</v>
      </c>
      <c r="BT115" s="166">
        <f t="shared" si="164"/>
        <v>0</v>
      </c>
      <c r="BU115" s="166">
        <f t="shared" si="165"/>
        <v>0</v>
      </c>
      <c r="BV115" s="166">
        <f t="shared" si="166"/>
        <v>0</v>
      </c>
      <c r="BW115" s="166">
        <f t="shared" si="167"/>
        <v>0</v>
      </c>
      <c r="BX115" s="166">
        <f t="shared" si="168"/>
        <v>0</v>
      </c>
      <c r="BY115" s="166">
        <f t="shared" si="169"/>
        <v>0</v>
      </c>
      <c r="BZ115" s="166">
        <f t="shared" si="170"/>
        <v>0</v>
      </c>
      <c r="CA115" s="166">
        <f t="shared" si="171"/>
        <v>0</v>
      </c>
      <c r="CB115" s="166">
        <f t="shared" si="172"/>
        <v>0</v>
      </c>
      <c r="CC115" s="166">
        <f t="shared" si="173"/>
        <v>0</v>
      </c>
      <c r="CD115" s="166">
        <f t="shared" si="174"/>
        <v>0</v>
      </c>
    </row>
    <row r="116" spans="1:82" ht="12">
      <c r="A116" s="1" t="s">
        <v>15</v>
      </c>
      <c r="C116" s="75"/>
      <c r="D116" s="201">
        <v>1087</v>
      </c>
      <c r="E116" s="201">
        <v>642</v>
      </c>
      <c r="F116" s="201">
        <v>560</v>
      </c>
      <c r="G116" s="201">
        <v>378</v>
      </c>
      <c r="H116" s="201">
        <v>432</v>
      </c>
      <c r="I116" s="201">
        <v>482</v>
      </c>
      <c r="J116" s="201">
        <v>542</v>
      </c>
      <c r="K116" s="201">
        <v>648</v>
      </c>
      <c r="L116" s="201">
        <v>733</v>
      </c>
      <c r="M116" s="201">
        <v>782</v>
      </c>
      <c r="N116" s="201"/>
      <c r="O116" s="201">
        <v>3099</v>
      </c>
      <c r="P116" s="201">
        <v>6286</v>
      </c>
      <c r="U116" s="1" t="s">
        <v>386</v>
      </c>
      <c r="V116" s="11" t="s">
        <v>46</v>
      </c>
      <c r="W116" s="1" t="s">
        <v>387</v>
      </c>
      <c r="X116" s="61"/>
      <c r="Y116" s="61" t="s">
        <v>46</v>
      </c>
      <c r="Z116" s="61" t="s">
        <v>46</v>
      </c>
      <c r="AA116" s="61" t="s">
        <v>46</v>
      </c>
      <c r="AB116" s="61" t="s">
        <v>46</v>
      </c>
      <c r="AC116" s="61" t="s">
        <v>46</v>
      </c>
      <c r="AD116" s="61" t="s">
        <v>46</v>
      </c>
      <c r="AE116" s="61"/>
      <c r="AF116" s="61" t="s">
        <v>46</v>
      </c>
      <c r="AG116" s="61" t="s">
        <v>46</v>
      </c>
      <c r="AH116" s="61" t="s">
        <v>46</v>
      </c>
      <c r="AI116" s="61" t="s">
        <v>46</v>
      </c>
      <c r="AJ116" s="62">
        <v>0</v>
      </c>
      <c r="AK116" s="61">
        <v>127</v>
      </c>
      <c r="AL116" s="10" t="s">
        <v>46</v>
      </c>
      <c r="AM116" s="1" t="s">
        <v>23</v>
      </c>
      <c r="AN116" s="41" t="s">
        <v>46</v>
      </c>
      <c r="AO116" s="1" t="s">
        <v>46</v>
      </c>
      <c r="AP116" s="170">
        <v>0</v>
      </c>
      <c r="AQ116" s="170">
        <v>0</v>
      </c>
      <c r="AR116" s="170">
        <v>0</v>
      </c>
      <c r="AS116" s="170">
        <v>0</v>
      </c>
      <c r="AT116" s="170">
        <v>0</v>
      </c>
      <c r="AU116" s="170">
        <v>0</v>
      </c>
      <c r="AV116" s="170">
        <v>0</v>
      </c>
      <c r="AW116" s="170">
        <v>0</v>
      </c>
      <c r="AX116" s="170">
        <v>0</v>
      </c>
      <c r="AY116" s="170">
        <v>0</v>
      </c>
      <c r="AZ116" s="170">
        <v>0</v>
      </c>
      <c r="BA116" s="170">
        <v>0</v>
      </c>
      <c r="BB116" s="62">
        <v>0</v>
      </c>
      <c r="BC116" s="12" t="s">
        <v>46</v>
      </c>
      <c r="BE116" s="63">
        <v>0</v>
      </c>
      <c r="BF116" s="63">
        <v>0</v>
      </c>
      <c r="BG116" s="63">
        <v>0</v>
      </c>
      <c r="BH116" s="63">
        <v>0</v>
      </c>
      <c r="BI116" s="63">
        <v>0</v>
      </c>
      <c r="BJ116" s="63">
        <v>0</v>
      </c>
      <c r="BK116" s="63">
        <v>0</v>
      </c>
      <c r="BL116" s="63">
        <v>0</v>
      </c>
      <c r="BM116" s="63">
        <v>0</v>
      </c>
      <c r="BN116" s="63">
        <v>0</v>
      </c>
      <c r="BO116" s="63">
        <v>0</v>
      </c>
      <c r="BP116" s="63">
        <v>0</v>
      </c>
      <c r="BS116" s="166">
        <f t="shared" si="163"/>
        <v>0</v>
      </c>
      <c r="BT116" s="166">
        <f t="shared" si="164"/>
        <v>0</v>
      </c>
      <c r="BU116" s="166">
        <f t="shared" si="165"/>
        <v>0</v>
      </c>
      <c r="BV116" s="166">
        <f t="shared" si="166"/>
        <v>0</v>
      </c>
      <c r="BW116" s="166">
        <f t="shared" si="167"/>
        <v>0</v>
      </c>
      <c r="BX116" s="166">
        <f t="shared" si="168"/>
        <v>0</v>
      </c>
      <c r="BY116" s="166">
        <f t="shared" si="169"/>
        <v>0</v>
      </c>
      <c r="BZ116" s="166">
        <f t="shared" si="170"/>
        <v>0</v>
      </c>
      <c r="CA116" s="166">
        <f t="shared" si="171"/>
        <v>0</v>
      </c>
      <c r="CB116" s="166">
        <f t="shared" si="172"/>
        <v>0</v>
      </c>
      <c r="CC116" s="166">
        <f t="shared" si="173"/>
        <v>0</v>
      </c>
      <c r="CD116" s="166">
        <f t="shared" si="174"/>
        <v>0</v>
      </c>
    </row>
    <row r="117" spans="1:82" ht="12.75">
      <c r="A117" s="1" t="s">
        <v>27</v>
      </c>
      <c r="B117" s="1"/>
      <c r="D117" s="186">
        <f>CJ22+CJ32</f>
        <v>33.504000000000005</v>
      </c>
      <c r="E117" s="186">
        <f aca="true" t="shared" si="180" ref="E117:O117">CK22+CK32</f>
        <v>14.140999999999998</v>
      </c>
      <c r="F117" s="186">
        <f t="shared" si="180"/>
        <v>27.145000000000003</v>
      </c>
      <c r="G117" s="186">
        <f t="shared" si="180"/>
        <v>45.974000000000004</v>
      </c>
      <c r="H117" s="186">
        <f t="shared" si="180"/>
        <v>68.325</v>
      </c>
      <c r="I117" s="186">
        <f t="shared" si="180"/>
        <v>95.24700000000001</v>
      </c>
      <c r="J117" s="186">
        <f t="shared" si="180"/>
        <v>123.41300000000001</v>
      </c>
      <c r="K117" s="186">
        <f t="shared" si="180"/>
        <v>151.97899999999998</v>
      </c>
      <c r="L117" s="186">
        <f t="shared" si="180"/>
        <v>183.64100000000002</v>
      </c>
      <c r="M117" s="187">
        <f t="shared" si="180"/>
        <v>213.301</v>
      </c>
      <c r="N117" s="186"/>
      <c r="O117" s="188">
        <f t="shared" si="180"/>
        <v>969.558</v>
      </c>
      <c r="P117" s="186">
        <f>CU22+CU32</f>
        <v>969.558</v>
      </c>
      <c r="U117" s="1" t="s">
        <v>386</v>
      </c>
      <c r="V117" s="11" t="s">
        <v>388</v>
      </c>
      <c r="W117" s="1" t="s">
        <v>389</v>
      </c>
      <c r="X117" s="146">
        <v>-23</v>
      </c>
      <c r="Y117" s="146">
        <v>-50</v>
      </c>
      <c r="Z117" s="146">
        <v>-53</v>
      </c>
      <c r="AA117" s="146">
        <v>-55</v>
      </c>
      <c r="AB117" s="146">
        <v>-57</v>
      </c>
      <c r="AC117" s="146">
        <v>-59</v>
      </c>
      <c r="AD117" s="146">
        <v>-61</v>
      </c>
      <c r="AE117" s="146">
        <v>-63</v>
      </c>
      <c r="AF117" s="146">
        <v>-65</v>
      </c>
      <c r="AG117" s="146">
        <v>-68</v>
      </c>
      <c r="AH117" s="61">
        <v>-238</v>
      </c>
      <c r="AI117" s="61">
        <v>-554</v>
      </c>
      <c r="AJ117" s="62">
        <v>0</v>
      </c>
      <c r="AK117" s="61">
        <v>127</v>
      </c>
      <c r="AL117" s="10" t="s">
        <v>46</v>
      </c>
      <c r="AM117" s="1" t="s">
        <v>23</v>
      </c>
      <c r="AN117" s="41" t="s">
        <v>46</v>
      </c>
      <c r="AO117" s="1" t="s">
        <v>46</v>
      </c>
      <c r="AP117" s="170">
        <v>0</v>
      </c>
      <c r="AQ117" s="170">
        <v>0</v>
      </c>
      <c r="AR117" s="170">
        <v>0</v>
      </c>
      <c r="AS117" s="170">
        <v>0</v>
      </c>
      <c r="AT117" s="170">
        <v>0</v>
      </c>
      <c r="AU117" s="170">
        <v>0</v>
      </c>
      <c r="AV117" s="170">
        <v>0</v>
      </c>
      <c r="AW117" s="170">
        <v>0</v>
      </c>
      <c r="AX117" s="170">
        <v>0</v>
      </c>
      <c r="AY117" s="170">
        <v>0</v>
      </c>
      <c r="AZ117" s="170">
        <v>0</v>
      </c>
      <c r="BA117" s="170">
        <v>0</v>
      </c>
      <c r="BB117" s="62">
        <v>0</v>
      </c>
      <c r="BC117" s="12" t="s">
        <v>46</v>
      </c>
      <c r="BE117" s="63">
        <f aca="true" t="shared" si="181" ref="BE117:BE125">X117*$AJ117</f>
        <v>0</v>
      </c>
      <c r="BF117" s="63">
        <f aca="true" t="shared" si="182" ref="BF117:BF125">Y117*$AJ117</f>
        <v>0</v>
      </c>
      <c r="BG117" s="63">
        <f aca="true" t="shared" si="183" ref="BG117:BG125">Z117*$AJ117</f>
        <v>0</v>
      </c>
      <c r="BH117" s="63">
        <f aca="true" t="shared" si="184" ref="BH117:BH125">AA117*$AJ117</f>
        <v>0</v>
      </c>
      <c r="BI117" s="63">
        <f aca="true" t="shared" si="185" ref="BI117:BI125">AB117*$AJ117</f>
        <v>0</v>
      </c>
      <c r="BJ117" s="63">
        <f aca="true" t="shared" si="186" ref="BJ117:BJ125">AC117*$AJ117</f>
        <v>0</v>
      </c>
      <c r="BK117" s="63">
        <f aca="true" t="shared" si="187" ref="BK117:BK125">AD117*$AJ117</f>
        <v>0</v>
      </c>
      <c r="BL117" s="63">
        <f aca="true" t="shared" si="188" ref="BL117:BL125">AE117*$AJ117</f>
        <v>0</v>
      </c>
      <c r="BM117" s="63">
        <f aca="true" t="shared" si="189" ref="BM117:BM125">AF117*$AJ117</f>
        <v>0</v>
      </c>
      <c r="BN117" s="63">
        <f aca="true" t="shared" si="190" ref="BN117:BN125">AG117*$AJ117</f>
        <v>0</v>
      </c>
      <c r="BO117" s="63">
        <f aca="true" t="shared" si="191" ref="BO117:BO125">AH117*$AJ117</f>
        <v>0</v>
      </c>
      <c r="BP117" s="63">
        <f aca="true" t="shared" si="192" ref="BP117:BP125">AI117*$AJ117</f>
        <v>0</v>
      </c>
      <c r="BS117" s="166">
        <f t="shared" si="163"/>
        <v>0</v>
      </c>
      <c r="BT117" s="166">
        <f t="shared" si="164"/>
        <v>0</v>
      </c>
      <c r="BU117" s="166">
        <f t="shared" si="165"/>
        <v>0</v>
      </c>
      <c r="BV117" s="166">
        <f t="shared" si="166"/>
        <v>0</v>
      </c>
      <c r="BW117" s="166">
        <f t="shared" si="167"/>
        <v>0</v>
      </c>
      <c r="BX117" s="166">
        <f t="shared" si="168"/>
        <v>0</v>
      </c>
      <c r="BY117" s="166">
        <f t="shared" si="169"/>
        <v>0</v>
      </c>
      <c r="BZ117" s="166">
        <f t="shared" si="170"/>
        <v>0</v>
      </c>
      <c r="CA117" s="166">
        <f t="shared" si="171"/>
        <v>0</v>
      </c>
      <c r="CB117" s="166">
        <f t="shared" si="172"/>
        <v>0</v>
      </c>
      <c r="CC117" s="166">
        <f t="shared" si="173"/>
        <v>0</v>
      </c>
      <c r="CD117" s="166">
        <f t="shared" si="174"/>
        <v>0</v>
      </c>
    </row>
    <row r="118" spans="1:82" ht="12.75">
      <c r="A118" s="1" t="s">
        <v>136</v>
      </c>
      <c r="B118" s="1"/>
      <c r="D118" s="189">
        <f>(+D117*D114*0.5)/(1-(D114*0.5))</f>
        <v>0.3213407370015144</v>
      </c>
      <c r="E118" s="189">
        <f aca="true" t="shared" si="193" ref="E118:L118">(+E117*E114*0.5)/(1-(E114*0.5))</f>
        <v>0.12122894604135148</v>
      </c>
      <c r="F118" s="189">
        <f t="shared" si="193"/>
        <v>0.3157991906929692</v>
      </c>
      <c r="G118" s="189">
        <f t="shared" si="193"/>
        <v>0.6764312531709793</v>
      </c>
      <c r="H118" s="189">
        <f t="shared" si="193"/>
        <v>1.2523930753564154</v>
      </c>
      <c r="I118" s="189">
        <f t="shared" si="193"/>
        <v>2.0928058252427184</v>
      </c>
      <c r="J118" s="189">
        <f t="shared" si="193"/>
        <v>3.0347459016393445</v>
      </c>
      <c r="K118" s="189">
        <f t="shared" si="193"/>
        <v>3.8968974358974355</v>
      </c>
      <c r="L118" s="189">
        <f t="shared" si="193"/>
        <v>4.708743589743591</v>
      </c>
      <c r="M118" s="189">
        <f>(+M117*M114*0.5)/(1-(M114*0.5))</f>
        <v>5.469256410256411</v>
      </c>
      <c r="N118" s="189"/>
      <c r="O118" s="189">
        <f>(SUM(D118:H118))</f>
        <v>2.68719320226323</v>
      </c>
      <c r="P118" s="189">
        <f>SUM(D118:M118)</f>
        <v>21.88964236504273</v>
      </c>
      <c r="U118" s="1" t="s">
        <v>386</v>
      </c>
      <c r="V118" s="41" t="s">
        <v>390</v>
      </c>
      <c r="W118" s="1" t="s">
        <v>391</v>
      </c>
      <c r="X118" s="160">
        <v>-54</v>
      </c>
      <c r="Y118" s="160">
        <v>-53</v>
      </c>
      <c r="Z118" s="160">
        <v>-53</v>
      </c>
      <c r="AA118" s="160">
        <v>-53</v>
      </c>
      <c r="AB118" s="160">
        <v>-53</v>
      </c>
      <c r="AC118" s="160">
        <v>-52</v>
      </c>
      <c r="AD118" s="160">
        <v>-52</v>
      </c>
      <c r="AE118" s="160">
        <v>-52</v>
      </c>
      <c r="AF118" s="160">
        <v>-52</v>
      </c>
      <c r="AG118" s="160">
        <v>-51</v>
      </c>
      <c r="AH118" s="61">
        <v>-226</v>
      </c>
      <c r="AI118" s="61">
        <v>-525</v>
      </c>
      <c r="AJ118" s="62">
        <v>0</v>
      </c>
      <c r="AK118" s="61">
        <v>127</v>
      </c>
      <c r="AL118" s="10" t="s">
        <v>46</v>
      </c>
      <c r="AM118" s="1" t="s">
        <v>23</v>
      </c>
      <c r="AN118" s="41" t="s">
        <v>46</v>
      </c>
      <c r="AO118" s="1" t="s">
        <v>46</v>
      </c>
      <c r="AP118" s="170">
        <v>0</v>
      </c>
      <c r="AQ118" s="170">
        <v>0</v>
      </c>
      <c r="AR118" s="170">
        <v>0</v>
      </c>
      <c r="AS118" s="170">
        <v>0</v>
      </c>
      <c r="AT118" s="170">
        <v>0</v>
      </c>
      <c r="AU118" s="170">
        <v>0</v>
      </c>
      <c r="AV118" s="170">
        <v>0</v>
      </c>
      <c r="AW118" s="170">
        <v>0</v>
      </c>
      <c r="AX118" s="170">
        <v>0</v>
      </c>
      <c r="AY118" s="170">
        <v>0</v>
      </c>
      <c r="AZ118" s="170">
        <v>0</v>
      </c>
      <c r="BA118" s="170">
        <v>0</v>
      </c>
      <c r="BB118" s="62">
        <v>0</v>
      </c>
      <c r="BC118" s="12" t="s">
        <v>46</v>
      </c>
      <c r="BE118" s="63">
        <f t="shared" si="181"/>
        <v>0</v>
      </c>
      <c r="BF118" s="63">
        <f t="shared" si="182"/>
        <v>0</v>
      </c>
      <c r="BG118" s="63">
        <f t="shared" si="183"/>
        <v>0</v>
      </c>
      <c r="BH118" s="63">
        <f t="shared" si="184"/>
        <v>0</v>
      </c>
      <c r="BI118" s="63">
        <f t="shared" si="185"/>
        <v>0</v>
      </c>
      <c r="BJ118" s="63">
        <f t="shared" si="186"/>
        <v>0</v>
      </c>
      <c r="BK118" s="63">
        <f t="shared" si="187"/>
        <v>0</v>
      </c>
      <c r="BL118" s="63">
        <f t="shared" si="188"/>
        <v>0</v>
      </c>
      <c r="BM118" s="63">
        <f t="shared" si="189"/>
        <v>0</v>
      </c>
      <c r="BN118" s="63">
        <f t="shared" si="190"/>
        <v>0</v>
      </c>
      <c r="BO118" s="63">
        <f t="shared" si="191"/>
        <v>0</v>
      </c>
      <c r="BP118" s="63">
        <f t="shared" si="192"/>
        <v>0</v>
      </c>
      <c r="BS118" s="166">
        <f t="shared" si="163"/>
        <v>0</v>
      </c>
      <c r="BT118" s="166">
        <f t="shared" si="164"/>
        <v>0</v>
      </c>
      <c r="BU118" s="166">
        <f t="shared" si="165"/>
        <v>0</v>
      </c>
      <c r="BV118" s="166">
        <f t="shared" si="166"/>
        <v>0</v>
      </c>
      <c r="BW118" s="166">
        <f t="shared" si="167"/>
        <v>0</v>
      </c>
      <c r="BX118" s="166">
        <f t="shared" si="168"/>
        <v>0</v>
      </c>
      <c r="BY118" s="166">
        <f t="shared" si="169"/>
        <v>0</v>
      </c>
      <c r="BZ118" s="166">
        <f t="shared" si="170"/>
        <v>0</v>
      </c>
      <c r="CA118" s="166">
        <f t="shared" si="171"/>
        <v>0</v>
      </c>
      <c r="CB118" s="166">
        <f t="shared" si="172"/>
        <v>0</v>
      </c>
      <c r="CC118" s="166">
        <f t="shared" si="173"/>
        <v>0</v>
      </c>
      <c r="CD118" s="166">
        <f t="shared" si="174"/>
        <v>0</v>
      </c>
    </row>
    <row r="119" spans="1:104" ht="12.75">
      <c r="A119" s="1" t="s">
        <v>137</v>
      </c>
      <c r="B119" s="1"/>
      <c r="D119" s="190">
        <f>D117+D118</f>
        <v>33.82534073700152</v>
      </c>
      <c r="E119" s="190">
        <f aca="true" t="shared" si="194" ref="E119:P119">E117+E118</f>
        <v>14.26222894604135</v>
      </c>
      <c r="F119" s="190">
        <f t="shared" si="194"/>
        <v>27.460799190692974</v>
      </c>
      <c r="G119" s="190">
        <f t="shared" si="194"/>
        <v>46.650431253170986</v>
      </c>
      <c r="H119" s="190">
        <f t="shared" si="194"/>
        <v>69.57739307535641</v>
      </c>
      <c r="I119" s="190">
        <f t="shared" si="194"/>
        <v>97.33980582524273</v>
      </c>
      <c r="J119" s="190">
        <f t="shared" si="194"/>
        <v>126.44774590163935</v>
      </c>
      <c r="K119" s="190">
        <f t="shared" si="194"/>
        <v>155.87589743589743</v>
      </c>
      <c r="L119" s="190">
        <f t="shared" si="194"/>
        <v>188.3497435897436</v>
      </c>
      <c r="M119" s="190">
        <f t="shared" si="194"/>
        <v>218.7702564102564</v>
      </c>
      <c r="N119" s="190"/>
      <c r="O119" s="190">
        <f t="shared" si="194"/>
        <v>972.2451932022632</v>
      </c>
      <c r="P119" s="190">
        <f t="shared" si="194"/>
        <v>991.4476423650427</v>
      </c>
      <c r="U119" s="1" t="s">
        <v>386</v>
      </c>
      <c r="V119" s="41" t="s">
        <v>392</v>
      </c>
      <c r="W119" s="1" t="s">
        <v>393</v>
      </c>
      <c r="X119" s="146">
        <v>-3</v>
      </c>
      <c r="Y119" s="146">
        <v>-5</v>
      </c>
      <c r="Z119" s="146">
        <v>-8</v>
      </c>
      <c r="AA119" s="146">
        <v>-11</v>
      </c>
      <c r="AB119" s="146">
        <v>-14</v>
      </c>
      <c r="AC119" s="146">
        <v>-17</v>
      </c>
      <c r="AD119" s="146">
        <v>-20</v>
      </c>
      <c r="AE119" s="146">
        <v>-24</v>
      </c>
      <c r="AF119" s="146">
        <v>-27</v>
      </c>
      <c r="AG119" s="146">
        <v>-31</v>
      </c>
      <c r="AH119" s="146">
        <v>-41</v>
      </c>
      <c r="AI119" s="12">
        <v>-160</v>
      </c>
      <c r="AJ119" s="62">
        <v>0</v>
      </c>
      <c r="AK119" s="61">
        <v>127</v>
      </c>
      <c r="AL119" s="10"/>
      <c r="AM119" s="1" t="s">
        <v>23</v>
      </c>
      <c r="AN119" s="41" t="s">
        <v>46</v>
      </c>
      <c r="AO119" s="1" t="s">
        <v>46</v>
      </c>
      <c r="AP119" s="170">
        <v>0</v>
      </c>
      <c r="AQ119" s="170">
        <v>0</v>
      </c>
      <c r="AR119" s="170">
        <v>0</v>
      </c>
      <c r="AS119" s="170">
        <v>0</v>
      </c>
      <c r="AT119" s="170">
        <v>0</v>
      </c>
      <c r="AU119" s="170">
        <v>0</v>
      </c>
      <c r="AV119" s="170">
        <v>0</v>
      </c>
      <c r="AW119" s="170">
        <v>0</v>
      </c>
      <c r="AX119" s="170">
        <v>0</v>
      </c>
      <c r="AY119" s="170">
        <v>0</v>
      </c>
      <c r="AZ119" s="170">
        <v>0</v>
      </c>
      <c r="BA119" s="170">
        <v>0</v>
      </c>
      <c r="BB119" s="62">
        <v>0</v>
      </c>
      <c r="BC119" s="12" t="s">
        <v>46</v>
      </c>
      <c r="BE119" s="63">
        <f t="shared" si="181"/>
        <v>0</v>
      </c>
      <c r="BF119" s="63">
        <f t="shared" si="182"/>
        <v>0</v>
      </c>
      <c r="BG119" s="63">
        <f t="shared" si="183"/>
        <v>0</v>
      </c>
      <c r="BH119" s="63">
        <f t="shared" si="184"/>
        <v>0</v>
      </c>
      <c r="BI119" s="63">
        <f t="shared" si="185"/>
        <v>0</v>
      </c>
      <c r="BJ119" s="63">
        <f t="shared" si="186"/>
        <v>0</v>
      </c>
      <c r="BK119" s="63">
        <f t="shared" si="187"/>
        <v>0</v>
      </c>
      <c r="BL119" s="63">
        <f t="shared" si="188"/>
        <v>0</v>
      </c>
      <c r="BM119" s="63">
        <f t="shared" si="189"/>
        <v>0</v>
      </c>
      <c r="BN119" s="63">
        <f t="shared" si="190"/>
        <v>0</v>
      </c>
      <c r="BO119" s="63">
        <f t="shared" si="191"/>
        <v>0</v>
      </c>
      <c r="BP119" s="63">
        <f t="shared" si="192"/>
        <v>0</v>
      </c>
      <c r="BS119" s="166">
        <f t="shared" si="163"/>
        <v>0</v>
      </c>
      <c r="BT119" s="166">
        <f t="shared" si="164"/>
        <v>0</v>
      </c>
      <c r="BU119" s="166">
        <f t="shared" si="165"/>
        <v>0</v>
      </c>
      <c r="BV119" s="166">
        <f t="shared" si="166"/>
        <v>0</v>
      </c>
      <c r="BW119" s="166">
        <f t="shared" si="167"/>
        <v>0</v>
      </c>
      <c r="BX119" s="166">
        <f t="shared" si="168"/>
        <v>0</v>
      </c>
      <c r="BY119" s="166">
        <f t="shared" si="169"/>
        <v>0</v>
      </c>
      <c r="BZ119" s="166">
        <f t="shared" si="170"/>
        <v>0</v>
      </c>
      <c r="CA119" s="166">
        <f t="shared" si="171"/>
        <v>0</v>
      </c>
      <c r="CB119" s="166">
        <f t="shared" si="172"/>
        <v>0</v>
      </c>
      <c r="CC119" s="166">
        <f t="shared" si="173"/>
        <v>0</v>
      </c>
      <c r="CD119" s="166">
        <f t="shared" si="174"/>
        <v>0</v>
      </c>
      <c r="CY119" s="85"/>
      <c r="CZ119" s="1"/>
    </row>
    <row r="120" spans="4:104" ht="12.75">
      <c r="D120" s="203"/>
      <c r="U120" s="1" t="s">
        <v>386</v>
      </c>
      <c r="V120" s="41" t="s">
        <v>394</v>
      </c>
      <c r="W120" s="1" t="s">
        <v>395</v>
      </c>
      <c r="X120" s="146">
        <v>-17</v>
      </c>
      <c r="Y120" s="146">
        <v>-35</v>
      </c>
      <c r="Z120" s="146">
        <v>-35</v>
      </c>
      <c r="AA120" s="146">
        <v>-36</v>
      </c>
      <c r="AB120" s="146">
        <v>-36</v>
      </c>
      <c r="AC120" s="146">
        <v>-37</v>
      </c>
      <c r="AD120" s="146">
        <v>-38</v>
      </c>
      <c r="AE120" s="146">
        <v>-39</v>
      </c>
      <c r="AF120" s="146">
        <v>-40</v>
      </c>
      <c r="AG120" s="146">
        <v>-41</v>
      </c>
      <c r="AH120" s="12">
        <v>-159</v>
      </c>
      <c r="AI120" s="12">
        <v>-354</v>
      </c>
      <c r="AJ120" s="62">
        <v>0</v>
      </c>
      <c r="AK120" s="12">
        <v>127</v>
      </c>
      <c r="AM120" s="1" t="s">
        <v>23</v>
      </c>
      <c r="AN120" s="41" t="s">
        <v>46</v>
      </c>
      <c r="AO120" s="1" t="s">
        <v>46</v>
      </c>
      <c r="AP120" s="170">
        <v>0</v>
      </c>
      <c r="AQ120" s="170">
        <v>0</v>
      </c>
      <c r="AR120" s="170">
        <v>0</v>
      </c>
      <c r="AS120" s="170">
        <v>0</v>
      </c>
      <c r="AT120" s="170">
        <v>0</v>
      </c>
      <c r="AU120" s="170">
        <v>0</v>
      </c>
      <c r="AV120" s="170">
        <v>0</v>
      </c>
      <c r="AW120" s="170">
        <v>0</v>
      </c>
      <c r="AX120" s="170">
        <v>0</v>
      </c>
      <c r="AY120" s="170">
        <v>0</v>
      </c>
      <c r="AZ120" s="170">
        <v>0</v>
      </c>
      <c r="BA120" s="170">
        <v>0</v>
      </c>
      <c r="BB120" s="62">
        <v>0</v>
      </c>
      <c r="BC120" s="12" t="s">
        <v>46</v>
      </c>
      <c r="BE120" s="63">
        <f t="shared" si="181"/>
        <v>0</v>
      </c>
      <c r="BF120" s="63">
        <f t="shared" si="182"/>
        <v>0</v>
      </c>
      <c r="BG120" s="63">
        <f t="shared" si="183"/>
        <v>0</v>
      </c>
      <c r="BH120" s="63">
        <f t="shared" si="184"/>
        <v>0</v>
      </c>
      <c r="BI120" s="63">
        <f t="shared" si="185"/>
        <v>0</v>
      </c>
      <c r="BJ120" s="63">
        <f t="shared" si="186"/>
        <v>0</v>
      </c>
      <c r="BK120" s="63">
        <f t="shared" si="187"/>
        <v>0</v>
      </c>
      <c r="BL120" s="63">
        <f t="shared" si="188"/>
        <v>0</v>
      </c>
      <c r="BM120" s="63">
        <f t="shared" si="189"/>
        <v>0</v>
      </c>
      <c r="BN120" s="63">
        <f t="shared" si="190"/>
        <v>0</v>
      </c>
      <c r="BO120" s="63">
        <f t="shared" si="191"/>
        <v>0</v>
      </c>
      <c r="BP120" s="63">
        <f t="shared" si="192"/>
        <v>0</v>
      </c>
      <c r="BS120" s="166">
        <f t="shared" si="163"/>
        <v>0</v>
      </c>
      <c r="BT120" s="166">
        <f t="shared" si="164"/>
        <v>0</v>
      </c>
      <c r="BU120" s="166">
        <f t="shared" si="165"/>
        <v>0</v>
      </c>
      <c r="BV120" s="166">
        <f t="shared" si="166"/>
        <v>0</v>
      </c>
      <c r="BW120" s="166">
        <f t="shared" si="167"/>
        <v>0</v>
      </c>
      <c r="BX120" s="166">
        <f t="shared" si="168"/>
        <v>0</v>
      </c>
      <c r="BY120" s="166">
        <f t="shared" si="169"/>
        <v>0</v>
      </c>
      <c r="BZ120" s="166">
        <f t="shared" si="170"/>
        <v>0</v>
      </c>
      <c r="CA120" s="166">
        <f t="shared" si="171"/>
        <v>0</v>
      </c>
      <c r="CB120" s="166">
        <f t="shared" si="172"/>
        <v>0</v>
      </c>
      <c r="CC120" s="166">
        <f t="shared" si="173"/>
        <v>0</v>
      </c>
      <c r="CD120" s="166">
        <f t="shared" si="174"/>
        <v>0</v>
      </c>
      <c r="CJ120" s="1" t="s">
        <v>46</v>
      </c>
      <c r="CZ120" s="1"/>
    </row>
    <row r="121" spans="1:82" ht="12.75">
      <c r="A121" s="1" t="s">
        <v>199</v>
      </c>
      <c r="D121" s="61">
        <f aca="true" t="shared" si="195" ref="D121:P121">SUM(D116-D119)</f>
        <v>1053.1746592629984</v>
      </c>
      <c r="E121" s="61">
        <f t="shared" si="195"/>
        <v>627.7377710539587</v>
      </c>
      <c r="F121" s="61">
        <f t="shared" si="195"/>
        <v>532.539200809307</v>
      </c>
      <c r="G121" s="61">
        <f t="shared" si="195"/>
        <v>331.349568746829</v>
      </c>
      <c r="H121" s="61">
        <f t="shared" si="195"/>
        <v>362.42260692464356</v>
      </c>
      <c r="I121" s="61">
        <f t="shared" si="195"/>
        <v>384.6601941747573</v>
      </c>
      <c r="J121" s="61">
        <f t="shared" si="195"/>
        <v>415.55225409836066</v>
      </c>
      <c r="K121" s="61">
        <f t="shared" si="195"/>
        <v>492.1241025641026</v>
      </c>
      <c r="L121" s="61">
        <f t="shared" si="195"/>
        <v>544.6502564102564</v>
      </c>
      <c r="M121" s="61">
        <f t="shared" si="195"/>
        <v>563.2297435897436</v>
      </c>
      <c r="N121" s="61"/>
      <c r="O121" s="61">
        <f t="shared" si="195"/>
        <v>2126.754806797737</v>
      </c>
      <c r="P121" s="61">
        <f t="shared" si="195"/>
        <v>5294.552357634957</v>
      </c>
      <c r="U121" s="1" t="s">
        <v>386</v>
      </c>
      <c r="V121" s="11" t="s">
        <v>396</v>
      </c>
      <c r="W121" s="1" t="s">
        <v>397</v>
      </c>
      <c r="X121" s="146">
        <v>-50</v>
      </c>
      <c r="Y121" s="146">
        <v>-51</v>
      </c>
      <c r="Z121" s="146">
        <v>-80</v>
      </c>
      <c r="AA121" s="146">
        <v>-83</v>
      </c>
      <c r="AB121" s="146">
        <v>-89</v>
      </c>
      <c r="AC121" s="146">
        <v>-89</v>
      </c>
      <c r="AD121" s="146">
        <v>-92</v>
      </c>
      <c r="AE121" s="146">
        <v>-92</v>
      </c>
      <c r="AF121" s="146">
        <v>-95</v>
      </c>
      <c r="AG121" s="146">
        <v>-95</v>
      </c>
      <c r="AH121" s="61">
        <v>-353</v>
      </c>
      <c r="AI121" s="61">
        <v>-816</v>
      </c>
      <c r="AJ121" s="62">
        <v>0</v>
      </c>
      <c r="AK121" s="61">
        <v>127</v>
      </c>
      <c r="AM121" s="1" t="s">
        <v>23</v>
      </c>
      <c r="AN121" s="41" t="s">
        <v>46</v>
      </c>
      <c r="AO121" s="1" t="s">
        <v>46</v>
      </c>
      <c r="AP121" s="170">
        <v>0</v>
      </c>
      <c r="AQ121" s="170">
        <v>0</v>
      </c>
      <c r="AR121" s="170">
        <v>0</v>
      </c>
      <c r="AS121" s="170">
        <v>0</v>
      </c>
      <c r="AT121" s="170">
        <v>0</v>
      </c>
      <c r="AU121" s="170">
        <v>0</v>
      </c>
      <c r="AV121" s="170">
        <v>0</v>
      </c>
      <c r="AW121" s="170">
        <v>0</v>
      </c>
      <c r="AX121" s="170">
        <v>0</v>
      </c>
      <c r="AY121" s="170">
        <v>0</v>
      </c>
      <c r="AZ121" s="170">
        <v>0</v>
      </c>
      <c r="BA121" s="170">
        <v>0</v>
      </c>
      <c r="BB121" s="62">
        <v>0</v>
      </c>
      <c r="BC121" s="12" t="s">
        <v>46</v>
      </c>
      <c r="BE121" s="63">
        <f t="shared" si="181"/>
        <v>0</v>
      </c>
      <c r="BF121" s="63">
        <f t="shared" si="182"/>
        <v>0</v>
      </c>
      <c r="BG121" s="63">
        <f t="shared" si="183"/>
        <v>0</v>
      </c>
      <c r="BH121" s="63">
        <f t="shared" si="184"/>
        <v>0</v>
      </c>
      <c r="BI121" s="63">
        <f t="shared" si="185"/>
        <v>0</v>
      </c>
      <c r="BJ121" s="63">
        <f t="shared" si="186"/>
        <v>0</v>
      </c>
      <c r="BK121" s="63">
        <f t="shared" si="187"/>
        <v>0</v>
      </c>
      <c r="BL121" s="63">
        <f t="shared" si="188"/>
        <v>0</v>
      </c>
      <c r="BM121" s="63">
        <f t="shared" si="189"/>
        <v>0</v>
      </c>
      <c r="BN121" s="63">
        <f t="shared" si="190"/>
        <v>0</v>
      </c>
      <c r="BO121" s="63">
        <f t="shared" si="191"/>
        <v>0</v>
      </c>
      <c r="BP121" s="63">
        <f t="shared" si="192"/>
        <v>0</v>
      </c>
      <c r="BS121" s="166">
        <f t="shared" si="163"/>
        <v>0</v>
      </c>
      <c r="BT121" s="166">
        <f t="shared" si="164"/>
        <v>0</v>
      </c>
      <c r="BU121" s="166">
        <f t="shared" si="165"/>
        <v>0</v>
      </c>
      <c r="BV121" s="166">
        <f t="shared" si="166"/>
        <v>0</v>
      </c>
      <c r="BW121" s="166">
        <f t="shared" si="167"/>
        <v>0</v>
      </c>
      <c r="BX121" s="166">
        <f t="shared" si="168"/>
        <v>0</v>
      </c>
      <c r="BY121" s="166">
        <f t="shared" si="169"/>
        <v>0</v>
      </c>
      <c r="BZ121" s="166">
        <f t="shared" si="170"/>
        <v>0</v>
      </c>
      <c r="CA121" s="166">
        <f t="shared" si="171"/>
        <v>0</v>
      </c>
      <c r="CB121" s="166">
        <f t="shared" si="172"/>
        <v>0</v>
      </c>
      <c r="CC121" s="166">
        <f t="shared" si="173"/>
        <v>0</v>
      </c>
      <c r="CD121" s="166">
        <f t="shared" si="174"/>
        <v>0</v>
      </c>
    </row>
    <row r="122" spans="21:82" ht="13.5" thickBot="1">
      <c r="U122" s="1" t="s">
        <v>386</v>
      </c>
      <c r="V122" s="11" t="s">
        <v>398</v>
      </c>
      <c r="W122" s="1" t="s">
        <v>549</v>
      </c>
      <c r="X122" s="146">
        <v>-91</v>
      </c>
      <c r="Y122" s="146">
        <v>-185</v>
      </c>
      <c r="Z122" s="146">
        <v>-188</v>
      </c>
      <c r="AA122" s="146">
        <v>-191</v>
      </c>
      <c r="AB122" s="146">
        <v>-194</v>
      </c>
      <c r="AC122" s="146">
        <v>-198</v>
      </c>
      <c r="AD122" s="146">
        <v>-203</v>
      </c>
      <c r="AE122" s="146">
        <v>-206</v>
      </c>
      <c r="AF122" s="146">
        <v>-211</v>
      </c>
      <c r="AG122" s="146">
        <v>-215</v>
      </c>
      <c r="AH122" s="61">
        <v>-849</v>
      </c>
      <c r="AI122" s="61">
        <v>-1883</v>
      </c>
      <c r="AJ122" s="62">
        <v>0</v>
      </c>
      <c r="AK122" s="61">
        <v>127</v>
      </c>
      <c r="AM122" s="1" t="s">
        <v>23</v>
      </c>
      <c r="AN122" s="41" t="s">
        <v>46</v>
      </c>
      <c r="AO122" s="1" t="s">
        <v>46</v>
      </c>
      <c r="AP122" s="170">
        <v>0</v>
      </c>
      <c r="AQ122" s="170">
        <v>0</v>
      </c>
      <c r="AR122" s="170">
        <v>0</v>
      </c>
      <c r="AS122" s="170">
        <v>0</v>
      </c>
      <c r="AT122" s="170">
        <v>0</v>
      </c>
      <c r="AU122" s="170">
        <v>0</v>
      </c>
      <c r="AV122" s="170">
        <v>0</v>
      </c>
      <c r="AW122" s="170">
        <v>0</v>
      </c>
      <c r="AX122" s="170">
        <v>0</v>
      </c>
      <c r="AY122" s="170">
        <v>0</v>
      </c>
      <c r="AZ122" s="170">
        <v>0</v>
      </c>
      <c r="BA122" s="170">
        <v>0</v>
      </c>
      <c r="BB122" s="62">
        <v>0</v>
      </c>
      <c r="BC122" s="12" t="s">
        <v>46</v>
      </c>
      <c r="BE122" s="63">
        <f t="shared" si="181"/>
        <v>0</v>
      </c>
      <c r="BF122" s="63">
        <f t="shared" si="182"/>
        <v>0</v>
      </c>
      <c r="BG122" s="63">
        <f t="shared" si="183"/>
        <v>0</v>
      </c>
      <c r="BH122" s="63">
        <f t="shared" si="184"/>
        <v>0</v>
      </c>
      <c r="BI122" s="63">
        <f t="shared" si="185"/>
        <v>0</v>
      </c>
      <c r="BJ122" s="63">
        <f t="shared" si="186"/>
        <v>0</v>
      </c>
      <c r="BK122" s="63">
        <f t="shared" si="187"/>
        <v>0</v>
      </c>
      <c r="BL122" s="63">
        <f t="shared" si="188"/>
        <v>0</v>
      </c>
      <c r="BM122" s="63">
        <f t="shared" si="189"/>
        <v>0</v>
      </c>
      <c r="BN122" s="63">
        <f t="shared" si="190"/>
        <v>0</v>
      </c>
      <c r="BO122" s="63">
        <f t="shared" si="191"/>
        <v>0</v>
      </c>
      <c r="BP122" s="63">
        <f t="shared" si="192"/>
        <v>0</v>
      </c>
      <c r="BS122" s="166">
        <f t="shared" si="163"/>
        <v>0</v>
      </c>
      <c r="BT122" s="166">
        <f t="shared" si="164"/>
        <v>0</v>
      </c>
      <c r="BU122" s="166">
        <f t="shared" si="165"/>
        <v>0</v>
      </c>
      <c r="BV122" s="166">
        <f t="shared" si="166"/>
        <v>0</v>
      </c>
      <c r="BW122" s="166">
        <f t="shared" si="167"/>
        <v>0</v>
      </c>
      <c r="BX122" s="166">
        <f t="shared" si="168"/>
        <v>0</v>
      </c>
      <c r="BY122" s="166">
        <f t="shared" si="169"/>
        <v>0</v>
      </c>
      <c r="BZ122" s="166">
        <f t="shared" si="170"/>
        <v>0</v>
      </c>
      <c r="CA122" s="166">
        <f t="shared" si="171"/>
        <v>0</v>
      </c>
      <c r="CB122" s="166">
        <f t="shared" si="172"/>
        <v>0</v>
      </c>
      <c r="CC122" s="166">
        <f t="shared" si="173"/>
        <v>0</v>
      </c>
      <c r="CD122" s="166">
        <f t="shared" si="174"/>
        <v>0</v>
      </c>
    </row>
    <row r="123" spans="1:82" ht="13.5" thickBot="1">
      <c r="A123" s="94" t="s">
        <v>325</v>
      </c>
      <c r="D123" s="99">
        <f>SUM(D125:M125)</f>
        <v>-978.5596423650428</v>
      </c>
      <c r="U123" s="1" t="s">
        <v>386</v>
      </c>
      <c r="V123" s="41" t="s">
        <v>550</v>
      </c>
      <c r="W123" s="1" t="s">
        <v>551</v>
      </c>
      <c r="X123" s="146">
        <v>-173</v>
      </c>
      <c r="Y123" s="146">
        <v>-177</v>
      </c>
      <c r="Z123" s="146">
        <v>-183</v>
      </c>
      <c r="AA123" s="146">
        <v>-188</v>
      </c>
      <c r="AB123" s="146">
        <v>-194</v>
      </c>
      <c r="AC123" s="146">
        <v>-201</v>
      </c>
      <c r="AD123" s="146">
        <v>-209</v>
      </c>
      <c r="AE123" s="146">
        <v>-217</v>
      </c>
      <c r="AF123" s="146">
        <v>-224</v>
      </c>
      <c r="AG123" s="146">
        <v>-232</v>
      </c>
      <c r="AH123" s="146">
        <v>-915</v>
      </c>
      <c r="AI123" s="12">
        <v>-1998</v>
      </c>
      <c r="AJ123" s="62">
        <v>0</v>
      </c>
      <c r="AK123" s="12">
        <v>127</v>
      </c>
      <c r="AM123" s="1" t="s">
        <v>23</v>
      </c>
      <c r="AN123" s="41" t="s">
        <v>46</v>
      </c>
      <c r="AO123" s="1" t="s">
        <v>46</v>
      </c>
      <c r="AP123" s="170">
        <v>0</v>
      </c>
      <c r="AQ123" s="170">
        <v>0</v>
      </c>
      <c r="AR123" s="170">
        <v>0</v>
      </c>
      <c r="AS123" s="170">
        <v>0</v>
      </c>
      <c r="AT123" s="170">
        <v>0</v>
      </c>
      <c r="AU123" s="170">
        <v>0</v>
      </c>
      <c r="AV123" s="170">
        <v>0</v>
      </c>
      <c r="AW123" s="170">
        <v>0</v>
      </c>
      <c r="AX123" s="170">
        <v>0</v>
      </c>
      <c r="AY123" s="170">
        <v>0</v>
      </c>
      <c r="AZ123" s="170">
        <v>0</v>
      </c>
      <c r="BA123" s="170">
        <v>0</v>
      </c>
      <c r="BB123" s="62">
        <v>0</v>
      </c>
      <c r="BC123" s="12" t="s">
        <v>46</v>
      </c>
      <c r="BE123" s="63">
        <f t="shared" si="181"/>
        <v>0</v>
      </c>
      <c r="BF123" s="63">
        <f t="shared" si="182"/>
        <v>0</v>
      </c>
      <c r="BG123" s="63">
        <f t="shared" si="183"/>
        <v>0</v>
      </c>
      <c r="BH123" s="63">
        <f t="shared" si="184"/>
        <v>0</v>
      </c>
      <c r="BI123" s="63">
        <f t="shared" si="185"/>
        <v>0</v>
      </c>
      <c r="BJ123" s="63">
        <f t="shared" si="186"/>
        <v>0</v>
      </c>
      <c r="BK123" s="63">
        <f t="shared" si="187"/>
        <v>0</v>
      </c>
      <c r="BL123" s="63">
        <f t="shared" si="188"/>
        <v>0</v>
      </c>
      <c r="BM123" s="63">
        <f t="shared" si="189"/>
        <v>0</v>
      </c>
      <c r="BN123" s="63">
        <f t="shared" si="190"/>
        <v>0</v>
      </c>
      <c r="BO123" s="63">
        <f t="shared" si="191"/>
        <v>0</v>
      </c>
      <c r="BP123" s="63">
        <f t="shared" si="192"/>
        <v>0</v>
      </c>
      <c r="BS123" s="166">
        <f t="shared" si="163"/>
        <v>0</v>
      </c>
      <c r="BT123" s="166">
        <f t="shared" si="164"/>
        <v>0</v>
      </c>
      <c r="BU123" s="166">
        <f t="shared" si="165"/>
        <v>0</v>
      </c>
      <c r="BV123" s="166">
        <f t="shared" si="166"/>
        <v>0</v>
      </c>
      <c r="BW123" s="166">
        <f t="shared" si="167"/>
        <v>0</v>
      </c>
      <c r="BX123" s="166">
        <f t="shared" si="168"/>
        <v>0</v>
      </c>
      <c r="BY123" s="166">
        <f t="shared" si="169"/>
        <v>0</v>
      </c>
      <c r="BZ123" s="166">
        <f t="shared" si="170"/>
        <v>0</v>
      </c>
      <c r="CA123" s="166">
        <f t="shared" si="171"/>
        <v>0</v>
      </c>
      <c r="CB123" s="166">
        <f t="shared" si="172"/>
        <v>0</v>
      </c>
      <c r="CC123" s="166">
        <f t="shared" si="173"/>
        <v>0</v>
      </c>
      <c r="CD123" s="166">
        <f t="shared" si="174"/>
        <v>0</v>
      </c>
    </row>
    <row r="124" spans="4:82" ht="12.75">
      <c r="D124" s="203"/>
      <c r="U124" s="1" t="s">
        <v>386</v>
      </c>
      <c r="V124" s="11" t="s">
        <v>426</v>
      </c>
      <c r="W124" s="1" t="s">
        <v>427</v>
      </c>
      <c r="X124" s="146">
        <v>-46</v>
      </c>
      <c r="Y124" s="146">
        <v>-47</v>
      </c>
      <c r="Z124" s="146">
        <v>-49</v>
      </c>
      <c r="AA124" s="146">
        <v>-50</v>
      </c>
      <c r="AB124" s="146">
        <v>-52</v>
      </c>
      <c r="AC124" s="146">
        <v>-54</v>
      </c>
      <c r="AD124" s="146">
        <v>-55</v>
      </c>
      <c r="AE124" s="146">
        <v>-57</v>
      </c>
      <c r="AF124" s="146">
        <v>-59</v>
      </c>
      <c r="AG124" s="146">
        <v>-61</v>
      </c>
      <c r="AH124" s="61">
        <v>-244</v>
      </c>
      <c r="AI124" s="61">
        <v>-530</v>
      </c>
      <c r="AJ124" s="62">
        <v>0</v>
      </c>
      <c r="AK124" s="61">
        <v>127</v>
      </c>
      <c r="AM124" s="1" t="s">
        <v>23</v>
      </c>
      <c r="AN124" s="41" t="s">
        <v>46</v>
      </c>
      <c r="AO124" s="1" t="s">
        <v>46</v>
      </c>
      <c r="AP124" s="170">
        <v>0</v>
      </c>
      <c r="AQ124" s="170">
        <v>0</v>
      </c>
      <c r="AR124" s="170">
        <v>0</v>
      </c>
      <c r="AS124" s="170">
        <v>0</v>
      </c>
      <c r="AT124" s="170">
        <v>0</v>
      </c>
      <c r="AU124" s="170">
        <v>0</v>
      </c>
      <c r="AV124" s="170">
        <v>0</v>
      </c>
      <c r="AW124" s="170">
        <v>0</v>
      </c>
      <c r="AX124" s="170">
        <v>0</v>
      </c>
      <c r="AY124" s="170">
        <v>0</v>
      </c>
      <c r="AZ124" s="170">
        <v>0</v>
      </c>
      <c r="BA124" s="170">
        <v>0</v>
      </c>
      <c r="BB124" s="62">
        <v>0</v>
      </c>
      <c r="BC124" s="12" t="s">
        <v>46</v>
      </c>
      <c r="BE124" s="63">
        <f t="shared" si="181"/>
        <v>0</v>
      </c>
      <c r="BF124" s="63">
        <f t="shared" si="182"/>
        <v>0</v>
      </c>
      <c r="BG124" s="63">
        <f t="shared" si="183"/>
        <v>0</v>
      </c>
      <c r="BH124" s="63">
        <f t="shared" si="184"/>
        <v>0</v>
      </c>
      <c r="BI124" s="63">
        <f t="shared" si="185"/>
        <v>0</v>
      </c>
      <c r="BJ124" s="63">
        <f t="shared" si="186"/>
        <v>0</v>
      </c>
      <c r="BK124" s="63">
        <f t="shared" si="187"/>
        <v>0</v>
      </c>
      <c r="BL124" s="63">
        <f t="shared" si="188"/>
        <v>0</v>
      </c>
      <c r="BM124" s="63">
        <f t="shared" si="189"/>
        <v>0</v>
      </c>
      <c r="BN124" s="63">
        <f t="shared" si="190"/>
        <v>0</v>
      </c>
      <c r="BO124" s="63">
        <f t="shared" si="191"/>
        <v>0</v>
      </c>
      <c r="BP124" s="63">
        <f t="shared" si="192"/>
        <v>0</v>
      </c>
      <c r="BS124" s="166">
        <f t="shared" si="163"/>
        <v>0</v>
      </c>
      <c r="BT124" s="166">
        <f t="shared" si="164"/>
        <v>0</v>
      </c>
      <c r="BU124" s="166">
        <f t="shared" si="165"/>
        <v>0</v>
      </c>
      <c r="BV124" s="166">
        <f t="shared" si="166"/>
        <v>0</v>
      </c>
      <c r="BW124" s="166">
        <f t="shared" si="167"/>
        <v>0</v>
      </c>
      <c r="BX124" s="166">
        <f t="shared" si="168"/>
        <v>0</v>
      </c>
      <c r="BY124" s="166">
        <f t="shared" si="169"/>
        <v>0</v>
      </c>
      <c r="BZ124" s="166">
        <f t="shared" si="170"/>
        <v>0</v>
      </c>
      <c r="CA124" s="166">
        <f t="shared" si="171"/>
        <v>0</v>
      </c>
      <c r="CB124" s="166">
        <f t="shared" si="172"/>
        <v>0</v>
      </c>
      <c r="CC124" s="166">
        <f t="shared" si="173"/>
        <v>0</v>
      </c>
      <c r="CD124" s="166">
        <f t="shared" si="174"/>
        <v>0</v>
      </c>
    </row>
    <row r="125" spans="1:82" ht="12.75">
      <c r="A125" s="94" t="s">
        <v>18</v>
      </c>
      <c r="D125" s="12">
        <f aca="true" t="shared" si="196" ref="D125:P125">SUM(D121-D116)</f>
        <v>-33.825340737001625</v>
      </c>
      <c r="E125" s="12">
        <f t="shared" si="196"/>
        <v>-14.262228946041319</v>
      </c>
      <c r="F125" s="12">
        <f t="shared" si="196"/>
        <v>-27.460799190693024</v>
      </c>
      <c r="G125" s="12">
        <f t="shared" si="196"/>
        <v>-46.65043125317101</v>
      </c>
      <c r="H125" s="12">
        <f t="shared" si="196"/>
        <v>-69.57739307535644</v>
      </c>
      <c r="I125" s="12">
        <f t="shared" si="196"/>
        <v>-97.3398058252427</v>
      </c>
      <c r="J125" s="12">
        <f t="shared" si="196"/>
        <v>-126.44774590163934</v>
      </c>
      <c r="K125" s="12">
        <f t="shared" si="196"/>
        <v>-155.8758974358974</v>
      </c>
      <c r="L125" s="12">
        <f t="shared" si="196"/>
        <v>-188.34974358974364</v>
      </c>
      <c r="M125" s="12">
        <f t="shared" si="196"/>
        <v>-218.77025641025637</v>
      </c>
      <c r="N125" s="12"/>
      <c r="O125" s="12">
        <f t="shared" si="196"/>
        <v>-972.2451932022632</v>
      </c>
      <c r="P125" s="12">
        <f t="shared" si="196"/>
        <v>-991.4476423650431</v>
      </c>
      <c r="U125" s="1" t="s">
        <v>386</v>
      </c>
      <c r="V125" s="11" t="s">
        <v>428</v>
      </c>
      <c r="W125" s="1" t="s">
        <v>429</v>
      </c>
      <c r="X125" s="146">
        <v>-71</v>
      </c>
      <c r="Y125" s="146">
        <v>-74</v>
      </c>
      <c r="Z125" s="146">
        <v>-77</v>
      </c>
      <c r="AA125" s="146">
        <v>-79</v>
      </c>
      <c r="AB125" s="146">
        <v>-82</v>
      </c>
      <c r="AC125" s="146">
        <v>-86</v>
      </c>
      <c r="AD125" s="146">
        <v>-88</v>
      </c>
      <c r="AE125" s="146">
        <v>-92</v>
      </c>
      <c r="AF125" s="146">
        <v>-95</v>
      </c>
      <c r="AG125" s="146">
        <v>-99</v>
      </c>
      <c r="AH125" s="61">
        <v>-383</v>
      </c>
      <c r="AI125" s="61">
        <v>-843</v>
      </c>
      <c r="AJ125" s="62">
        <v>0</v>
      </c>
      <c r="AK125" s="61">
        <v>127</v>
      </c>
      <c r="AM125" s="1" t="s">
        <v>23</v>
      </c>
      <c r="AN125" s="41" t="s">
        <v>46</v>
      </c>
      <c r="AO125" s="1" t="s">
        <v>46</v>
      </c>
      <c r="AP125" s="170">
        <v>0</v>
      </c>
      <c r="AQ125" s="170">
        <v>0</v>
      </c>
      <c r="AR125" s="170">
        <v>0</v>
      </c>
      <c r="AS125" s="170">
        <v>0</v>
      </c>
      <c r="AT125" s="170">
        <v>0</v>
      </c>
      <c r="AU125" s="170">
        <v>0</v>
      </c>
      <c r="AV125" s="170">
        <v>0</v>
      </c>
      <c r="AW125" s="170">
        <v>0</v>
      </c>
      <c r="AX125" s="170">
        <v>0</v>
      </c>
      <c r="AY125" s="170">
        <v>0</v>
      </c>
      <c r="AZ125" s="170">
        <v>0</v>
      </c>
      <c r="BA125" s="170">
        <v>0</v>
      </c>
      <c r="BB125" s="62">
        <v>0</v>
      </c>
      <c r="BC125" s="12" t="s">
        <v>46</v>
      </c>
      <c r="BE125" s="63">
        <f t="shared" si="181"/>
        <v>0</v>
      </c>
      <c r="BF125" s="63">
        <f t="shared" si="182"/>
        <v>0</v>
      </c>
      <c r="BG125" s="63">
        <f t="shared" si="183"/>
        <v>0</v>
      </c>
      <c r="BH125" s="63">
        <f t="shared" si="184"/>
        <v>0</v>
      </c>
      <c r="BI125" s="63">
        <f t="shared" si="185"/>
        <v>0</v>
      </c>
      <c r="BJ125" s="63">
        <f t="shared" si="186"/>
        <v>0</v>
      </c>
      <c r="BK125" s="63">
        <f t="shared" si="187"/>
        <v>0</v>
      </c>
      <c r="BL125" s="63">
        <f t="shared" si="188"/>
        <v>0</v>
      </c>
      <c r="BM125" s="63">
        <f t="shared" si="189"/>
        <v>0</v>
      </c>
      <c r="BN125" s="63">
        <f t="shared" si="190"/>
        <v>0</v>
      </c>
      <c r="BO125" s="63">
        <f t="shared" si="191"/>
        <v>0</v>
      </c>
      <c r="BP125" s="63">
        <f t="shared" si="192"/>
        <v>0</v>
      </c>
      <c r="BS125" s="166">
        <f t="shared" si="163"/>
        <v>0</v>
      </c>
      <c r="BT125" s="166">
        <f t="shared" si="164"/>
        <v>0</v>
      </c>
      <c r="BU125" s="166">
        <f t="shared" si="165"/>
        <v>0</v>
      </c>
      <c r="BV125" s="166">
        <f t="shared" si="166"/>
        <v>0</v>
      </c>
      <c r="BW125" s="166">
        <f t="shared" si="167"/>
        <v>0</v>
      </c>
      <c r="BX125" s="166">
        <f t="shared" si="168"/>
        <v>0</v>
      </c>
      <c r="BY125" s="166">
        <f t="shared" si="169"/>
        <v>0</v>
      </c>
      <c r="BZ125" s="166">
        <f t="shared" si="170"/>
        <v>0</v>
      </c>
      <c r="CA125" s="166">
        <f t="shared" si="171"/>
        <v>0</v>
      </c>
      <c r="CB125" s="166">
        <f t="shared" si="172"/>
        <v>0</v>
      </c>
      <c r="CC125" s="166">
        <f t="shared" si="173"/>
        <v>0</v>
      </c>
      <c r="CD125" s="166">
        <f t="shared" si="174"/>
        <v>0</v>
      </c>
    </row>
    <row r="126" spans="8:82" ht="12">
      <c r="H126" s="2" t="s">
        <v>46</v>
      </c>
      <c r="U126" s="1" t="s">
        <v>46</v>
      </c>
      <c r="V126" s="41" t="s">
        <v>46</v>
      </c>
      <c r="W126" s="1"/>
      <c r="X126" s="12" t="s">
        <v>46</v>
      </c>
      <c r="Y126" s="12" t="s">
        <v>46</v>
      </c>
      <c r="Z126" s="12" t="s">
        <v>46</v>
      </c>
      <c r="AA126" s="61" t="s">
        <v>46</v>
      </c>
      <c r="AB126" s="61" t="s">
        <v>46</v>
      </c>
      <c r="AC126" s="61" t="s">
        <v>46</v>
      </c>
      <c r="AD126" s="61" t="s">
        <v>46</v>
      </c>
      <c r="AE126" s="61" t="s">
        <v>46</v>
      </c>
      <c r="AF126" s="61" t="s">
        <v>46</v>
      </c>
      <c r="AG126" s="61" t="s">
        <v>46</v>
      </c>
      <c r="AH126" s="61" t="s">
        <v>46</v>
      </c>
      <c r="AI126" s="61" t="s">
        <v>46</v>
      </c>
      <c r="AJ126" s="62" t="s">
        <v>46</v>
      </c>
      <c r="AK126" s="61" t="s">
        <v>46</v>
      </c>
      <c r="AM126" s="1" t="s">
        <v>28</v>
      </c>
      <c r="AN126" s="41" t="s">
        <v>46</v>
      </c>
      <c r="AO126" s="1" t="s">
        <v>46</v>
      </c>
      <c r="AP126" s="170">
        <v>0</v>
      </c>
      <c r="AQ126" s="170">
        <v>0</v>
      </c>
      <c r="AR126" s="170">
        <v>0</v>
      </c>
      <c r="AS126" s="170">
        <v>0</v>
      </c>
      <c r="AT126" s="170">
        <v>0</v>
      </c>
      <c r="AU126" s="170">
        <v>0</v>
      </c>
      <c r="AV126" s="170">
        <v>0</v>
      </c>
      <c r="AW126" s="170">
        <v>0</v>
      </c>
      <c r="AX126" s="170">
        <v>0</v>
      </c>
      <c r="AY126" s="170">
        <v>0</v>
      </c>
      <c r="AZ126" s="170">
        <v>0</v>
      </c>
      <c r="BA126" s="170">
        <v>0</v>
      </c>
      <c r="BB126" s="62">
        <v>0</v>
      </c>
      <c r="BC126" s="12" t="s">
        <v>46</v>
      </c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S126" s="166">
        <f t="shared" si="163"/>
        <v>0</v>
      </c>
      <c r="BT126" s="166">
        <f t="shared" si="164"/>
        <v>0</v>
      </c>
      <c r="BU126" s="166">
        <f t="shared" si="165"/>
        <v>0</v>
      </c>
      <c r="BV126" s="166">
        <f t="shared" si="166"/>
        <v>0</v>
      </c>
      <c r="BW126" s="166">
        <f t="shared" si="167"/>
        <v>0</v>
      </c>
      <c r="BX126" s="166">
        <f t="shared" si="168"/>
        <v>0</v>
      </c>
      <c r="BY126" s="166">
        <f t="shared" si="169"/>
        <v>0</v>
      </c>
      <c r="BZ126" s="166">
        <f t="shared" si="170"/>
        <v>0</v>
      </c>
      <c r="CA126" s="166">
        <f t="shared" si="171"/>
        <v>0</v>
      </c>
      <c r="CB126" s="166">
        <f t="shared" si="172"/>
        <v>0</v>
      </c>
      <c r="CC126" s="166">
        <f t="shared" si="173"/>
        <v>0</v>
      </c>
      <c r="CD126" s="166">
        <f t="shared" si="174"/>
        <v>0</v>
      </c>
    </row>
    <row r="127" spans="23:82" ht="12">
      <c r="W127" s="6" t="s">
        <v>378</v>
      </c>
      <c r="AK127" s="61" t="s">
        <v>46</v>
      </c>
      <c r="AM127" s="1" t="s">
        <v>28</v>
      </c>
      <c r="AN127" s="41" t="s">
        <v>46</v>
      </c>
      <c r="AO127" s="1" t="s">
        <v>46</v>
      </c>
      <c r="AP127" s="170">
        <v>0</v>
      </c>
      <c r="AQ127" s="170">
        <v>0</v>
      </c>
      <c r="AR127" s="170">
        <v>0</v>
      </c>
      <c r="AS127" s="170">
        <v>0</v>
      </c>
      <c r="AT127" s="170">
        <v>0</v>
      </c>
      <c r="AU127" s="170">
        <v>0</v>
      </c>
      <c r="AV127" s="170">
        <v>0</v>
      </c>
      <c r="AW127" s="170">
        <v>0</v>
      </c>
      <c r="AX127" s="170">
        <v>0</v>
      </c>
      <c r="AY127" s="170">
        <v>0</v>
      </c>
      <c r="AZ127" s="170">
        <v>0</v>
      </c>
      <c r="BA127" s="170">
        <v>0</v>
      </c>
      <c r="BB127" s="62">
        <v>0</v>
      </c>
      <c r="BC127" s="12" t="s">
        <v>46</v>
      </c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S127" s="166">
        <f t="shared" si="163"/>
        <v>0</v>
      </c>
      <c r="BT127" s="166">
        <f t="shared" si="164"/>
        <v>0</v>
      </c>
      <c r="BU127" s="166">
        <f t="shared" si="165"/>
        <v>0</v>
      </c>
      <c r="BV127" s="166">
        <f t="shared" si="166"/>
        <v>0</v>
      </c>
      <c r="BW127" s="166">
        <f t="shared" si="167"/>
        <v>0</v>
      </c>
      <c r="BX127" s="166">
        <f t="shared" si="168"/>
        <v>0</v>
      </c>
      <c r="BY127" s="166">
        <f t="shared" si="169"/>
        <v>0</v>
      </c>
      <c r="BZ127" s="166">
        <f t="shared" si="170"/>
        <v>0</v>
      </c>
      <c r="CA127" s="166">
        <f t="shared" si="171"/>
        <v>0</v>
      </c>
      <c r="CB127" s="166">
        <f t="shared" si="172"/>
        <v>0</v>
      </c>
      <c r="CC127" s="166">
        <f t="shared" si="173"/>
        <v>0</v>
      </c>
      <c r="CD127" s="166">
        <f t="shared" si="174"/>
        <v>0</v>
      </c>
    </row>
    <row r="128" spans="39:82" ht="12">
      <c r="AM128" s="1" t="s">
        <v>28</v>
      </c>
      <c r="AN128" s="41" t="s">
        <v>46</v>
      </c>
      <c r="AO128" s="1" t="s">
        <v>46</v>
      </c>
      <c r="AP128" s="170">
        <v>0</v>
      </c>
      <c r="AQ128" s="170">
        <v>0</v>
      </c>
      <c r="AR128" s="170">
        <v>0</v>
      </c>
      <c r="AS128" s="170">
        <v>0</v>
      </c>
      <c r="AT128" s="170">
        <v>0</v>
      </c>
      <c r="AU128" s="170">
        <v>0</v>
      </c>
      <c r="AV128" s="170">
        <v>0</v>
      </c>
      <c r="AW128" s="170">
        <v>0</v>
      </c>
      <c r="AX128" s="170">
        <v>0</v>
      </c>
      <c r="AY128" s="170">
        <v>0</v>
      </c>
      <c r="AZ128" s="170">
        <v>0</v>
      </c>
      <c r="BA128" s="170">
        <v>0</v>
      </c>
      <c r="BB128" s="62">
        <v>0</v>
      </c>
      <c r="BC128" s="12" t="s">
        <v>46</v>
      </c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S128" s="166">
        <f t="shared" si="163"/>
        <v>0</v>
      </c>
      <c r="BT128" s="166">
        <f t="shared" si="164"/>
        <v>0</v>
      </c>
      <c r="BU128" s="166">
        <f t="shared" si="165"/>
        <v>0</v>
      </c>
      <c r="BV128" s="166">
        <f t="shared" si="166"/>
        <v>0</v>
      </c>
      <c r="BW128" s="166">
        <f t="shared" si="167"/>
        <v>0</v>
      </c>
      <c r="BX128" s="166">
        <f t="shared" si="168"/>
        <v>0</v>
      </c>
      <c r="BY128" s="166">
        <f t="shared" si="169"/>
        <v>0</v>
      </c>
      <c r="BZ128" s="166">
        <f t="shared" si="170"/>
        <v>0</v>
      </c>
      <c r="CA128" s="166">
        <f t="shared" si="171"/>
        <v>0</v>
      </c>
      <c r="CB128" s="166">
        <f t="shared" si="172"/>
        <v>0</v>
      </c>
      <c r="CC128" s="166">
        <f t="shared" si="173"/>
        <v>0</v>
      </c>
      <c r="CD128" s="166">
        <f t="shared" si="174"/>
        <v>0</v>
      </c>
    </row>
    <row r="129" spans="21:105" ht="12">
      <c r="U129" s="2" t="s">
        <v>379</v>
      </c>
      <c r="W129" s="2" t="s">
        <v>380</v>
      </c>
      <c r="X129" s="12">
        <v>200</v>
      </c>
      <c r="Y129" s="12">
        <v>1100</v>
      </c>
      <c r="Z129" s="12">
        <v>1200</v>
      </c>
      <c r="AA129" s="12">
        <v>200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2700</v>
      </c>
      <c r="AI129" s="12">
        <v>2700</v>
      </c>
      <c r="AJ129" s="62">
        <v>0</v>
      </c>
      <c r="AK129" s="12">
        <v>208</v>
      </c>
      <c r="AM129" s="1" t="s">
        <v>28</v>
      </c>
      <c r="AN129" s="41" t="s">
        <v>46</v>
      </c>
      <c r="AO129" s="1" t="s">
        <v>46</v>
      </c>
      <c r="AP129" s="170">
        <v>0</v>
      </c>
      <c r="AQ129" s="170">
        <v>0</v>
      </c>
      <c r="AR129" s="170">
        <v>0</v>
      </c>
      <c r="AS129" s="170">
        <v>0</v>
      </c>
      <c r="AT129" s="170">
        <v>0</v>
      </c>
      <c r="AU129" s="170">
        <v>0</v>
      </c>
      <c r="AV129" s="170">
        <v>0</v>
      </c>
      <c r="AW129" s="170">
        <v>0</v>
      </c>
      <c r="AX129" s="170">
        <v>0</v>
      </c>
      <c r="AY129" s="170">
        <v>0</v>
      </c>
      <c r="AZ129" s="170">
        <v>0</v>
      </c>
      <c r="BA129" s="170">
        <v>0</v>
      </c>
      <c r="BB129" s="62">
        <v>0</v>
      </c>
      <c r="BC129" s="12" t="s">
        <v>46</v>
      </c>
      <c r="BE129" s="63">
        <f aca="true" t="shared" si="197" ref="BE129:BP131">X129*$AJ129</f>
        <v>0</v>
      </c>
      <c r="BF129" s="63">
        <f t="shared" si="197"/>
        <v>0</v>
      </c>
      <c r="BG129" s="63">
        <f t="shared" si="197"/>
        <v>0</v>
      </c>
      <c r="BH129" s="63">
        <f t="shared" si="197"/>
        <v>0</v>
      </c>
      <c r="BI129" s="63">
        <f t="shared" si="197"/>
        <v>0</v>
      </c>
      <c r="BJ129" s="63">
        <f t="shared" si="197"/>
        <v>0</v>
      </c>
      <c r="BK129" s="63">
        <f t="shared" si="197"/>
        <v>0</v>
      </c>
      <c r="BL129" s="63">
        <f t="shared" si="197"/>
        <v>0</v>
      </c>
      <c r="BM129" s="63">
        <f t="shared" si="197"/>
        <v>0</v>
      </c>
      <c r="BN129" s="63">
        <f t="shared" si="197"/>
        <v>0</v>
      </c>
      <c r="BO129" s="63">
        <f t="shared" si="197"/>
        <v>0</v>
      </c>
      <c r="BP129" s="63">
        <f t="shared" si="197"/>
        <v>0</v>
      </c>
      <c r="BS129" s="166">
        <f t="shared" si="163"/>
        <v>0</v>
      </c>
      <c r="BT129" s="166">
        <f t="shared" si="164"/>
        <v>0</v>
      </c>
      <c r="BU129" s="166">
        <f t="shared" si="165"/>
        <v>0</v>
      </c>
      <c r="BV129" s="166">
        <f t="shared" si="166"/>
        <v>0</v>
      </c>
      <c r="BW129" s="166">
        <f t="shared" si="167"/>
        <v>0</v>
      </c>
      <c r="BX129" s="166">
        <f t="shared" si="168"/>
        <v>0</v>
      </c>
      <c r="BY129" s="166">
        <f t="shared" si="169"/>
        <v>0</v>
      </c>
      <c r="BZ129" s="166">
        <f t="shared" si="170"/>
        <v>0</v>
      </c>
      <c r="CA129" s="166">
        <f t="shared" si="171"/>
        <v>0</v>
      </c>
      <c r="CB129" s="166">
        <f t="shared" si="172"/>
        <v>0</v>
      </c>
      <c r="CC129" s="166">
        <f t="shared" si="173"/>
        <v>0</v>
      </c>
      <c r="CD129" s="166">
        <f t="shared" si="174"/>
        <v>0</v>
      </c>
      <c r="DA129" s="111"/>
    </row>
    <row r="130" spans="21:105" ht="12.75" thickBot="1">
      <c r="U130" s="2" t="s">
        <v>381</v>
      </c>
      <c r="W130" s="2" t="s">
        <v>448</v>
      </c>
      <c r="X130" s="12">
        <v>500</v>
      </c>
      <c r="Y130" s="12">
        <v>780</v>
      </c>
      <c r="Z130" s="12">
        <v>900</v>
      </c>
      <c r="AA130" s="12">
        <v>1030</v>
      </c>
      <c r="AB130" s="12">
        <v>1180</v>
      </c>
      <c r="AC130" s="12">
        <v>1360</v>
      </c>
      <c r="AD130" s="12">
        <v>1560</v>
      </c>
      <c r="AE130" s="12">
        <v>1760</v>
      </c>
      <c r="AF130" s="12">
        <v>1970</v>
      </c>
      <c r="AG130" s="12">
        <v>2190</v>
      </c>
      <c r="AH130" s="12">
        <v>4390</v>
      </c>
      <c r="AI130" s="12">
        <v>13230</v>
      </c>
      <c r="AJ130" s="62">
        <v>0</v>
      </c>
      <c r="AK130" s="12">
        <v>209</v>
      </c>
      <c r="AM130" s="1" t="s">
        <v>28</v>
      </c>
      <c r="AN130" s="41" t="s">
        <v>46</v>
      </c>
      <c r="AO130" s="1" t="s">
        <v>46</v>
      </c>
      <c r="AP130" s="170">
        <v>0</v>
      </c>
      <c r="AQ130" s="170">
        <v>0</v>
      </c>
      <c r="AR130" s="170">
        <v>0</v>
      </c>
      <c r="AS130" s="170">
        <v>0</v>
      </c>
      <c r="AT130" s="170">
        <v>0</v>
      </c>
      <c r="AU130" s="170">
        <v>0</v>
      </c>
      <c r="AV130" s="170">
        <v>0</v>
      </c>
      <c r="AW130" s="170">
        <v>0</v>
      </c>
      <c r="AX130" s="170">
        <v>0</v>
      </c>
      <c r="AY130" s="170">
        <v>0</v>
      </c>
      <c r="AZ130" s="170">
        <v>0</v>
      </c>
      <c r="BA130" s="170">
        <v>0</v>
      </c>
      <c r="BB130" s="62">
        <v>0</v>
      </c>
      <c r="BC130" s="12" t="s">
        <v>46</v>
      </c>
      <c r="BE130" s="63">
        <f t="shared" si="197"/>
        <v>0</v>
      </c>
      <c r="BF130" s="63">
        <f t="shared" si="197"/>
        <v>0</v>
      </c>
      <c r="BG130" s="63">
        <f t="shared" si="197"/>
        <v>0</v>
      </c>
      <c r="BH130" s="63">
        <f t="shared" si="197"/>
        <v>0</v>
      </c>
      <c r="BI130" s="63">
        <f t="shared" si="197"/>
        <v>0</v>
      </c>
      <c r="BJ130" s="63">
        <f t="shared" si="197"/>
        <v>0</v>
      </c>
      <c r="BK130" s="63">
        <f t="shared" si="197"/>
        <v>0</v>
      </c>
      <c r="BL130" s="63">
        <f t="shared" si="197"/>
        <v>0</v>
      </c>
      <c r="BM130" s="63">
        <f t="shared" si="197"/>
        <v>0</v>
      </c>
      <c r="BN130" s="63">
        <f t="shared" si="197"/>
        <v>0</v>
      </c>
      <c r="BO130" s="63">
        <f t="shared" si="197"/>
        <v>0</v>
      </c>
      <c r="BP130" s="63">
        <f t="shared" si="197"/>
        <v>0</v>
      </c>
      <c r="BS130" s="166">
        <f t="shared" si="163"/>
        <v>0</v>
      </c>
      <c r="BT130" s="166">
        <f t="shared" si="164"/>
        <v>0</v>
      </c>
      <c r="BU130" s="166">
        <f t="shared" si="165"/>
        <v>0</v>
      </c>
      <c r="BV130" s="166">
        <f t="shared" si="166"/>
        <v>0</v>
      </c>
      <c r="BW130" s="166">
        <f t="shared" si="167"/>
        <v>0</v>
      </c>
      <c r="BX130" s="166">
        <f t="shared" si="168"/>
        <v>0</v>
      </c>
      <c r="BY130" s="166">
        <f t="shared" si="169"/>
        <v>0</v>
      </c>
      <c r="BZ130" s="166">
        <f t="shared" si="170"/>
        <v>0</v>
      </c>
      <c r="CA130" s="166">
        <f t="shared" si="171"/>
        <v>0</v>
      </c>
      <c r="CB130" s="166">
        <f t="shared" si="172"/>
        <v>0</v>
      </c>
      <c r="CC130" s="166">
        <f t="shared" si="173"/>
        <v>0</v>
      </c>
      <c r="CD130" s="166">
        <f t="shared" si="174"/>
        <v>0</v>
      </c>
      <c r="DA130" s="111"/>
    </row>
    <row r="131" spans="1:105" ht="12">
      <c r="A131" s="100" t="s">
        <v>519</v>
      </c>
      <c r="B131" s="116"/>
      <c r="C131" s="116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U131" s="2" t="s">
        <v>449</v>
      </c>
      <c r="W131" s="2" t="s">
        <v>450</v>
      </c>
      <c r="X131" s="12">
        <v>600</v>
      </c>
      <c r="Y131" s="12">
        <v>2500</v>
      </c>
      <c r="Z131" s="12">
        <v>5500</v>
      </c>
      <c r="AA131" s="12">
        <v>9200</v>
      </c>
      <c r="AB131" s="12">
        <v>13500</v>
      </c>
      <c r="AC131" s="12">
        <v>18300</v>
      </c>
      <c r="AD131" s="12">
        <v>23500</v>
      </c>
      <c r="AE131" s="12">
        <v>29000</v>
      </c>
      <c r="AF131" s="12">
        <v>34900</v>
      </c>
      <c r="AG131" s="12">
        <v>40900</v>
      </c>
      <c r="AH131" s="12">
        <v>31200</v>
      </c>
      <c r="AI131" s="12">
        <v>177800</v>
      </c>
      <c r="AJ131" s="62">
        <v>0</v>
      </c>
      <c r="AK131" s="12">
        <v>210</v>
      </c>
      <c r="AM131" s="1" t="s">
        <v>28</v>
      </c>
      <c r="AN131" s="41" t="s">
        <v>46</v>
      </c>
      <c r="AO131" s="1" t="s">
        <v>46</v>
      </c>
      <c r="AP131" s="170">
        <v>0</v>
      </c>
      <c r="AQ131" s="170">
        <v>0</v>
      </c>
      <c r="AR131" s="170">
        <v>0</v>
      </c>
      <c r="AS131" s="170">
        <v>0</v>
      </c>
      <c r="AT131" s="170">
        <v>0</v>
      </c>
      <c r="AU131" s="170">
        <v>0</v>
      </c>
      <c r="AV131" s="170">
        <v>0</v>
      </c>
      <c r="AW131" s="170">
        <v>0</v>
      </c>
      <c r="AX131" s="170">
        <v>0</v>
      </c>
      <c r="AY131" s="170">
        <v>0</v>
      </c>
      <c r="AZ131" s="170">
        <v>0</v>
      </c>
      <c r="BA131" s="170">
        <v>0</v>
      </c>
      <c r="BB131" s="62">
        <v>0</v>
      </c>
      <c r="BC131" s="12" t="s">
        <v>46</v>
      </c>
      <c r="BE131" s="63">
        <f t="shared" si="197"/>
        <v>0</v>
      </c>
      <c r="BF131" s="63">
        <f t="shared" si="197"/>
        <v>0</v>
      </c>
      <c r="BG131" s="63">
        <f t="shared" si="197"/>
        <v>0</v>
      </c>
      <c r="BH131" s="63">
        <f t="shared" si="197"/>
        <v>0</v>
      </c>
      <c r="BI131" s="63">
        <f t="shared" si="197"/>
        <v>0</v>
      </c>
      <c r="BJ131" s="63">
        <f t="shared" si="197"/>
        <v>0</v>
      </c>
      <c r="BK131" s="63">
        <f t="shared" si="197"/>
        <v>0</v>
      </c>
      <c r="BL131" s="63">
        <f t="shared" si="197"/>
        <v>0</v>
      </c>
      <c r="BM131" s="63">
        <f t="shared" si="197"/>
        <v>0</v>
      </c>
      <c r="BN131" s="63">
        <f t="shared" si="197"/>
        <v>0</v>
      </c>
      <c r="BO131" s="63">
        <f t="shared" si="197"/>
        <v>0</v>
      </c>
      <c r="BP131" s="63">
        <f t="shared" si="197"/>
        <v>0</v>
      </c>
      <c r="BS131" s="166">
        <f t="shared" si="163"/>
        <v>0</v>
      </c>
      <c r="BT131" s="166">
        <f t="shared" si="164"/>
        <v>0</v>
      </c>
      <c r="BU131" s="166">
        <f t="shared" si="165"/>
        <v>0</v>
      </c>
      <c r="BV131" s="166">
        <f t="shared" si="166"/>
        <v>0</v>
      </c>
      <c r="BW131" s="166">
        <f t="shared" si="167"/>
        <v>0</v>
      </c>
      <c r="BX131" s="166">
        <f t="shared" si="168"/>
        <v>0</v>
      </c>
      <c r="BY131" s="166">
        <f t="shared" si="169"/>
        <v>0</v>
      </c>
      <c r="BZ131" s="166">
        <f t="shared" si="170"/>
        <v>0</v>
      </c>
      <c r="CA131" s="166">
        <f t="shared" si="171"/>
        <v>0</v>
      </c>
      <c r="CB131" s="166">
        <f t="shared" si="172"/>
        <v>0</v>
      </c>
      <c r="CC131" s="166">
        <f t="shared" si="173"/>
        <v>0</v>
      </c>
      <c r="CD131" s="166">
        <f t="shared" si="174"/>
        <v>0</v>
      </c>
      <c r="DA131" s="111"/>
    </row>
    <row r="132" spans="1:82" ht="12.75" thickBot="1">
      <c r="A132" s="207" t="s">
        <v>523</v>
      </c>
      <c r="B132" s="102"/>
      <c r="C132" s="102"/>
      <c r="D132" s="130">
        <v>2012</v>
      </c>
      <c r="E132" s="131">
        <v>2013</v>
      </c>
      <c r="F132" s="131">
        <v>2014</v>
      </c>
      <c r="G132" s="131">
        <v>2015</v>
      </c>
      <c r="H132" s="131">
        <v>2016</v>
      </c>
      <c r="I132" s="131">
        <v>2017</v>
      </c>
      <c r="J132" s="131">
        <v>2018</v>
      </c>
      <c r="K132" s="131">
        <v>2019</v>
      </c>
      <c r="L132" s="131">
        <v>2020</v>
      </c>
      <c r="M132" s="131">
        <v>2021</v>
      </c>
      <c r="N132" s="132"/>
      <c r="O132" s="109" t="s">
        <v>431</v>
      </c>
      <c r="P132" s="204" t="s">
        <v>432</v>
      </c>
      <c r="AJ132" s="62"/>
      <c r="AM132" s="1" t="s">
        <v>28</v>
      </c>
      <c r="AN132" s="41" t="s">
        <v>46</v>
      </c>
      <c r="AO132" s="1" t="s">
        <v>46</v>
      </c>
      <c r="AP132" s="170">
        <v>0</v>
      </c>
      <c r="AQ132" s="170">
        <v>0</v>
      </c>
      <c r="AR132" s="170">
        <v>0</v>
      </c>
      <c r="AS132" s="170">
        <v>0</v>
      </c>
      <c r="AT132" s="170">
        <v>0</v>
      </c>
      <c r="AU132" s="170">
        <v>0</v>
      </c>
      <c r="AV132" s="170">
        <v>0</v>
      </c>
      <c r="AW132" s="170">
        <v>0</v>
      </c>
      <c r="AX132" s="170">
        <v>0</v>
      </c>
      <c r="AY132" s="170">
        <v>0</v>
      </c>
      <c r="AZ132" s="170">
        <v>0</v>
      </c>
      <c r="BA132" s="170">
        <v>0</v>
      </c>
      <c r="BB132" s="62">
        <v>0</v>
      </c>
      <c r="BC132" s="12" t="s">
        <v>46</v>
      </c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S132" s="166">
        <f t="shared" si="163"/>
        <v>0</v>
      </c>
      <c r="BT132" s="166">
        <f t="shared" si="164"/>
        <v>0</v>
      </c>
      <c r="BU132" s="166">
        <f t="shared" si="165"/>
        <v>0</v>
      </c>
      <c r="BV132" s="166">
        <f t="shared" si="166"/>
        <v>0</v>
      </c>
      <c r="BW132" s="166">
        <f t="shared" si="167"/>
        <v>0</v>
      </c>
      <c r="BX132" s="166">
        <f t="shared" si="168"/>
        <v>0</v>
      </c>
      <c r="BY132" s="166">
        <f t="shared" si="169"/>
        <v>0</v>
      </c>
      <c r="BZ132" s="166">
        <f t="shared" si="170"/>
        <v>0</v>
      </c>
      <c r="CA132" s="166">
        <f t="shared" si="171"/>
        <v>0</v>
      </c>
      <c r="CB132" s="166">
        <f t="shared" si="172"/>
        <v>0</v>
      </c>
      <c r="CC132" s="166">
        <f t="shared" si="173"/>
        <v>0</v>
      </c>
      <c r="CD132" s="166">
        <f t="shared" si="174"/>
        <v>0</v>
      </c>
    </row>
    <row r="133" spans="15:82" ht="12">
      <c r="O133" s="183"/>
      <c r="P133" s="133"/>
      <c r="W133" s="6" t="s">
        <v>454</v>
      </c>
      <c r="AJ133" s="62"/>
      <c r="AM133" s="1" t="s">
        <v>28</v>
      </c>
      <c r="AN133" s="41" t="s">
        <v>46</v>
      </c>
      <c r="AO133" s="1" t="s">
        <v>46</v>
      </c>
      <c r="AP133" s="170">
        <v>0</v>
      </c>
      <c r="AQ133" s="170">
        <v>0</v>
      </c>
      <c r="AR133" s="170">
        <v>0</v>
      </c>
      <c r="AS133" s="170">
        <v>0</v>
      </c>
      <c r="AT133" s="170">
        <v>0</v>
      </c>
      <c r="AU133" s="170">
        <v>0</v>
      </c>
      <c r="AV133" s="170">
        <v>0</v>
      </c>
      <c r="AW133" s="170">
        <v>0</v>
      </c>
      <c r="AX133" s="170">
        <v>0</v>
      </c>
      <c r="AY133" s="170">
        <v>0</v>
      </c>
      <c r="AZ133" s="170">
        <v>0</v>
      </c>
      <c r="BA133" s="170">
        <v>0</v>
      </c>
      <c r="BB133" s="62">
        <v>0</v>
      </c>
      <c r="BC133" s="12" t="s">
        <v>46</v>
      </c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S133" s="166">
        <f t="shared" si="163"/>
        <v>0</v>
      </c>
      <c r="BT133" s="166">
        <f t="shared" si="164"/>
        <v>0</v>
      </c>
      <c r="BU133" s="166">
        <f t="shared" si="165"/>
        <v>0</v>
      </c>
      <c r="BV133" s="166">
        <f t="shared" si="166"/>
        <v>0</v>
      </c>
      <c r="BW133" s="166">
        <f t="shared" si="167"/>
        <v>0</v>
      </c>
      <c r="BX133" s="166">
        <f t="shared" si="168"/>
        <v>0</v>
      </c>
      <c r="BY133" s="166">
        <f t="shared" si="169"/>
        <v>0</v>
      </c>
      <c r="BZ133" s="166">
        <f t="shared" si="170"/>
        <v>0</v>
      </c>
      <c r="CA133" s="166">
        <f t="shared" si="171"/>
        <v>0</v>
      </c>
      <c r="CB133" s="166">
        <f t="shared" si="172"/>
        <v>0</v>
      </c>
      <c r="CC133" s="166">
        <f t="shared" si="173"/>
        <v>0</v>
      </c>
      <c r="CD133" s="166">
        <f t="shared" si="174"/>
        <v>0</v>
      </c>
    </row>
    <row r="134" spans="1:82" ht="12">
      <c r="A134" s="94"/>
      <c r="B134" s="94"/>
      <c r="C134" s="94"/>
      <c r="U134" s="2" t="s">
        <v>135</v>
      </c>
      <c r="W134" s="2" t="s">
        <v>451</v>
      </c>
      <c r="X134" s="12">
        <v>0</v>
      </c>
      <c r="Y134" s="12">
        <v>16000</v>
      </c>
      <c r="Z134" s="12">
        <v>16000</v>
      </c>
      <c r="AA134" s="12">
        <v>17000</v>
      </c>
      <c r="AB134" s="12">
        <v>18000</v>
      </c>
      <c r="AC134" s="12">
        <v>18000</v>
      </c>
      <c r="AD134" s="12">
        <v>19000</v>
      </c>
      <c r="AE134" s="12">
        <v>20000</v>
      </c>
      <c r="AF134" s="12">
        <v>22000</v>
      </c>
      <c r="AG134" s="12">
        <v>23000</v>
      </c>
      <c r="AH134" s="12">
        <v>67000</v>
      </c>
      <c r="AI134" s="12">
        <v>169000</v>
      </c>
      <c r="AJ134" s="62">
        <v>0</v>
      </c>
      <c r="AM134" s="1" t="s">
        <v>28</v>
      </c>
      <c r="AN134" s="41" t="s">
        <v>46</v>
      </c>
      <c r="AO134" s="1" t="s">
        <v>46</v>
      </c>
      <c r="AP134" s="170">
        <v>0</v>
      </c>
      <c r="AQ134" s="170">
        <v>0</v>
      </c>
      <c r="AR134" s="170">
        <v>0</v>
      </c>
      <c r="AS134" s="170">
        <v>0</v>
      </c>
      <c r="AT134" s="170">
        <v>0</v>
      </c>
      <c r="AU134" s="170">
        <v>0</v>
      </c>
      <c r="AV134" s="170">
        <v>0</v>
      </c>
      <c r="AW134" s="170">
        <v>0</v>
      </c>
      <c r="AX134" s="170">
        <v>0</v>
      </c>
      <c r="AY134" s="170">
        <v>0</v>
      </c>
      <c r="AZ134" s="170">
        <v>0</v>
      </c>
      <c r="BA134" s="170">
        <v>0</v>
      </c>
      <c r="BB134" s="62">
        <v>0</v>
      </c>
      <c r="BC134" s="12" t="s">
        <v>46</v>
      </c>
      <c r="BE134" s="63">
        <f aca="true" t="shared" si="198" ref="BE134:BP136">X134*$AJ134</f>
        <v>0</v>
      </c>
      <c r="BF134" s="63">
        <f t="shared" si="198"/>
        <v>0</v>
      </c>
      <c r="BG134" s="63">
        <f t="shared" si="198"/>
        <v>0</v>
      </c>
      <c r="BH134" s="63">
        <f t="shared" si="198"/>
        <v>0</v>
      </c>
      <c r="BI134" s="63">
        <f t="shared" si="198"/>
        <v>0</v>
      </c>
      <c r="BJ134" s="63">
        <f t="shared" si="198"/>
        <v>0</v>
      </c>
      <c r="BK134" s="63">
        <f t="shared" si="198"/>
        <v>0</v>
      </c>
      <c r="BL134" s="63">
        <f t="shared" si="198"/>
        <v>0</v>
      </c>
      <c r="BM134" s="63">
        <f t="shared" si="198"/>
        <v>0</v>
      </c>
      <c r="BN134" s="63">
        <f t="shared" si="198"/>
        <v>0</v>
      </c>
      <c r="BO134" s="63">
        <f t="shared" si="198"/>
        <v>0</v>
      </c>
      <c r="BP134" s="63">
        <f t="shared" si="198"/>
        <v>0</v>
      </c>
      <c r="BS134" s="166">
        <f t="shared" si="163"/>
        <v>0</v>
      </c>
      <c r="BT134" s="166">
        <f t="shared" si="164"/>
        <v>0</v>
      </c>
      <c r="BU134" s="166">
        <f t="shared" si="165"/>
        <v>0</v>
      </c>
      <c r="BV134" s="166">
        <f t="shared" si="166"/>
        <v>0</v>
      </c>
      <c r="BW134" s="166">
        <f t="shared" si="167"/>
        <v>0</v>
      </c>
      <c r="BX134" s="166">
        <f t="shared" si="168"/>
        <v>0</v>
      </c>
      <c r="BY134" s="166">
        <f t="shared" si="169"/>
        <v>0</v>
      </c>
      <c r="BZ134" s="166">
        <f t="shared" si="170"/>
        <v>0</v>
      </c>
      <c r="CA134" s="166">
        <f t="shared" si="171"/>
        <v>0</v>
      </c>
      <c r="CB134" s="166">
        <f t="shared" si="172"/>
        <v>0</v>
      </c>
      <c r="CC134" s="166">
        <f t="shared" si="173"/>
        <v>0</v>
      </c>
      <c r="CD134" s="166">
        <f t="shared" si="174"/>
        <v>0</v>
      </c>
    </row>
    <row r="135" spans="1:82" ht="12">
      <c r="A135" s="2" t="s">
        <v>135</v>
      </c>
      <c r="B135" s="2" t="s">
        <v>451</v>
      </c>
      <c r="D135" s="12">
        <v>0</v>
      </c>
      <c r="E135" s="12">
        <v>16</v>
      </c>
      <c r="F135" s="12">
        <v>16</v>
      </c>
      <c r="G135" s="12">
        <v>17</v>
      </c>
      <c r="H135" s="12">
        <v>18</v>
      </c>
      <c r="I135" s="12">
        <v>18</v>
      </c>
      <c r="J135" s="12">
        <v>19</v>
      </c>
      <c r="K135" s="12">
        <v>20</v>
      </c>
      <c r="L135" s="12">
        <v>22</v>
      </c>
      <c r="M135" s="12">
        <v>23</v>
      </c>
      <c r="O135" s="12">
        <v>67</v>
      </c>
      <c r="P135" s="12">
        <v>169</v>
      </c>
      <c r="U135" s="2" t="s">
        <v>133</v>
      </c>
      <c r="W135" s="2" t="s">
        <v>452</v>
      </c>
      <c r="X135" s="12">
        <v>0</v>
      </c>
      <c r="Y135" s="12">
        <v>55000</v>
      </c>
      <c r="Z135" s="12">
        <v>55000</v>
      </c>
      <c r="AA135" s="12">
        <v>55000</v>
      </c>
      <c r="AB135" s="12">
        <v>55000</v>
      </c>
      <c r="AC135" s="12">
        <v>55000</v>
      </c>
      <c r="AD135" s="12">
        <v>55000</v>
      </c>
      <c r="AE135" s="12">
        <v>55000</v>
      </c>
      <c r="AF135" s="12">
        <v>55000</v>
      </c>
      <c r="AG135" s="12">
        <v>55000</v>
      </c>
      <c r="AH135" s="12">
        <v>220000</v>
      </c>
      <c r="AI135" s="12">
        <v>492000</v>
      </c>
      <c r="AJ135" s="62">
        <v>1</v>
      </c>
      <c r="AM135" s="1" t="s">
        <v>28</v>
      </c>
      <c r="AN135" s="41" t="s">
        <v>46</v>
      </c>
      <c r="AO135" s="1" t="s">
        <v>46</v>
      </c>
      <c r="AP135" s="170">
        <v>0</v>
      </c>
      <c r="AQ135" s="170">
        <v>0</v>
      </c>
      <c r="AR135" s="170">
        <v>0</v>
      </c>
      <c r="AS135" s="170">
        <v>0</v>
      </c>
      <c r="AT135" s="170">
        <v>0</v>
      </c>
      <c r="AU135" s="170">
        <v>0</v>
      </c>
      <c r="AV135" s="170">
        <v>0</v>
      </c>
      <c r="AW135" s="170">
        <v>0</v>
      </c>
      <c r="AX135" s="170">
        <v>0</v>
      </c>
      <c r="AY135" s="170">
        <v>0</v>
      </c>
      <c r="AZ135" s="170">
        <v>0</v>
      </c>
      <c r="BA135" s="170">
        <v>0</v>
      </c>
      <c r="BB135" s="62">
        <v>0</v>
      </c>
      <c r="BC135" s="12" t="s">
        <v>46</v>
      </c>
      <c r="BE135" s="63">
        <f t="shared" si="198"/>
        <v>0</v>
      </c>
      <c r="BF135" s="63">
        <f t="shared" si="198"/>
        <v>55000</v>
      </c>
      <c r="BG135" s="63">
        <f t="shared" si="198"/>
        <v>55000</v>
      </c>
      <c r="BH135" s="63">
        <f t="shared" si="198"/>
        <v>55000</v>
      </c>
      <c r="BI135" s="63">
        <f t="shared" si="198"/>
        <v>55000</v>
      </c>
      <c r="BJ135" s="63">
        <f t="shared" si="198"/>
        <v>55000</v>
      </c>
      <c r="BK135" s="63">
        <f t="shared" si="198"/>
        <v>55000</v>
      </c>
      <c r="BL135" s="63">
        <f t="shared" si="198"/>
        <v>55000</v>
      </c>
      <c r="BM135" s="63">
        <f t="shared" si="198"/>
        <v>55000</v>
      </c>
      <c r="BN135" s="63">
        <f t="shared" si="198"/>
        <v>55000</v>
      </c>
      <c r="BO135" s="63">
        <f t="shared" si="198"/>
        <v>220000</v>
      </c>
      <c r="BP135" s="63">
        <f t="shared" si="198"/>
        <v>492000</v>
      </c>
      <c r="BS135" s="166">
        <f t="shared" si="163"/>
        <v>0</v>
      </c>
      <c r="BT135" s="166">
        <f t="shared" si="164"/>
        <v>0</v>
      </c>
      <c r="BU135" s="166">
        <f t="shared" si="165"/>
        <v>0</v>
      </c>
      <c r="BV135" s="166">
        <f t="shared" si="166"/>
        <v>0</v>
      </c>
      <c r="BW135" s="166">
        <f t="shared" si="167"/>
        <v>0</v>
      </c>
      <c r="BX135" s="166">
        <f t="shared" si="168"/>
        <v>0</v>
      </c>
      <c r="BY135" s="166">
        <f t="shared" si="169"/>
        <v>0</v>
      </c>
      <c r="BZ135" s="166">
        <f t="shared" si="170"/>
        <v>0</v>
      </c>
      <c r="CA135" s="166">
        <f t="shared" si="171"/>
        <v>0</v>
      </c>
      <c r="CB135" s="166">
        <f t="shared" si="172"/>
        <v>0</v>
      </c>
      <c r="CC135" s="166">
        <f t="shared" si="173"/>
        <v>0</v>
      </c>
      <c r="CD135" s="166">
        <f t="shared" si="174"/>
        <v>0</v>
      </c>
    </row>
    <row r="136" spans="1:82" ht="12">
      <c r="A136" s="2" t="s">
        <v>133</v>
      </c>
      <c r="B136" s="2" t="s">
        <v>452</v>
      </c>
      <c r="D136" s="12">
        <v>0</v>
      </c>
      <c r="E136" s="12">
        <v>55</v>
      </c>
      <c r="F136" s="12">
        <v>55</v>
      </c>
      <c r="G136" s="12">
        <v>55</v>
      </c>
      <c r="H136" s="12">
        <v>55</v>
      </c>
      <c r="I136" s="12">
        <v>55</v>
      </c>
      <c r="J136" s="12">
        <v>55</v>
      </c>
      <c r="K136" s="12">
        <v>55</v>
      </c>
      <c r="L136" s="12">
        <v>55</v>
      </c>
      <c r="M136" s="12">
        <v>55</v>
      </c>
      <c r="O136" s="12">
        <v>220</v>
      </c>
      <c r="P136" s="12">
        <v>492</v>
      </c>
      <c r="U136" s="2" t="s">
        <v>134</v>
      </c>
      <c r="W136" s="2" t="s">
        <v>453</v>
      </c>
      <c r="X136" s="12">
        <v>0</v>
      </c>
      <c r="Y136" s="12">
        <v>39000</v>
      </c>
      <c r="Z136" s="12">
        <v>39000</v>
      </c>
      <c r="AA136" s="12">
        <v>38000</v>
      </c>
      <c r="AB136" s="12">
        <v>36000</v>
      </c>
      <c r="AC136" s="12">
        <v>36000</v>
      </c>
      <c r="AD136" s="12">
        <v>36000</v>
      </c>
      <c r="AE136" s="12">
        <v>35000</v>
      </c>
      <c r="AF136" s="12">
        <v>33000</v>
      </c>
      <c r="AG136" s="12">
        <v>32000</v>
      </c>
      <c r="AH136" s="12">
        <v>152000</v>
      </c>
      <c r="AI136" s="12">
        <v>323000</v>
      </c>
      <c r="AJ136" s="62">
        <v>0</v>
      </c>
      <c r="AM136" s="1" t="s">
        <v>28</v>
      </c>
      <c r="AN136" s="41" t="s">
        <v>46</v>
      </c>
      <c r="AO136" s="1" t="s">
        <v>46</v>
      </c>
      <c r="AP136" s="170">
        <v>0</v>
      </c>
      <c r="AQ136" s="170">
        <v>0</v>
      </c>
      <c r="AR136" s="170">
        <v>0</v>
      </c>
      <c r="AS136" s="170">
        <v>0</v>
      </c>
      <c r="AT136" s="170">
        <v>0</v>
      </c>
      <c r="AU136" s="170">
        <v>0</v>
      </c>
      <c r="AV136" s="170">
        <v>0</v>
      </c>
      <c r="AW136" s="170">
        <v>0</v>
      </c>
      <c r="AX136" s="170">
        <v>0</v>
      </c>
      <c r="AY136" s="170">
        <v>0</v>
      </c>
      <c r="AZ136" s="170">
        <v>0</v>
      </c>
      <c r="BA136" s="170">
        <v>0</v>
      </c>
      <c r="BB136" s="62">
        <v>0</v>
      </c>
      <c r="BC136" s="12" t="s">
        <v>46</v>
      </c>
      <c r="BE136" s="63">
        <f t="shared" si="198"/>
        <v>0</v>
      </c>
      <c r="BF136" s="63">
        <f t="shared" si="198"/>
        <v>0</v>
      </c>
      <c r="BG136" s="63">
        <f t="shared" si="198"/>
        <v>0</v>
      </c>
      <c r="BH136" s="63">
        <f t="shared" si="198"/>
        <v>0</v>
      </c>
      <c r="BI136" s="63">
        <f t="shared" si="198"/>
        <v>0</v>
      </c>
      <c r="BJ136" s="63">
        <f t="shared" si="198"/>
        <v>0</v>
      </c>
      <c r="BK136" s="63">
        <f t="shared" si="198"/>
        <v>0</v>
      </c>
      <c r="BL136" s="63">
        <f t="shared" si="198"/>
        <v>0</v>
      </c>
      <c r="BM136" s="63">
        <f t="shared" si="198"/>
        <v>0</v>
      </c>
      <c r="BN136" s="63">
        <f t="shared" si="198"/>
        <v>0</v>
      </c>
      <c r="BO136" s="63">
        <f t="shared" si="198"/>
        <v>0</v>
      </c>
      <c r="BP136" s="63">
        <f t="shared" si="198"/>
        <v>0</v>
      </c>
      <c r="BS136" s="166">
        <f t="shared" si="163"/>
        <v>0</v>
      </c>
      <c r="BT136" s="166">
        <f t="shared" si="164"/>
        <v>0</v>
      </c>
      <c r="BU136" s="166">
        <f t="shared" si="165"/>
        <v>0</v>
      </c>
      <c r="BV136" s="166">
        <f t="shared" si="166"/>
        <v>0</v>
      </c>
      <c r="BW136" s="166">
        <f t="shared" si="167"/>
        <v>0</v>
      </c>
      <c r="BX136" s="166">
        <f t="shared" si="168"/>
        <v>0</v>
      </c>
      <c r="BY136" s="166">
        <f t="shared" si="169"/>
        <v>0</v>
      </c>
      <c r="BZ136" s="166">
        <f t="shared" si="170"/>
        <v>0</v>
      </c>
      <c r="CA136" s="166">
        <f t="shared" si="171"/>
        <v>0</v>
      </c>
      <c r="CB136" s="166">
        <f t="shared" si="172"/>
        <v>0</v>
      </c>
      <c r="CC136" s="166">
        <f t="shared" si="173"/>
        <v>0</v>
      </c>
      <c r="CD136" s="166">
        <f t="shared" si="174"/>
        <v>0</v>
      </c>
    </row>
    <row r="137" spans="1:103" ht="12">
      <c r="A137" s="2" t="s">
        <v>134</v>
      </c>
      <c r="B137" s="2" t="s">
        <v>453</v>
      </c>
      <c r="D137" s="12">
        <v>0</v>
      </c>
      <c r="E137" s="12">
        <v>39</v>
      </c>
      <c r="F137" s="12">
        <v>39</v>
      </c>
      <c r="G137" s="12">
        <v>38</v>
      </c>
      <c r="H137" s="12">
        <v>36</v>
      </c>
      <c r="I137" s="12">
        <v>36</v>
      </c>
      <c r="J137" s="12">
        <v>36</v>
      </c>
      <c r="K137" s="12">
        <v>35</v>
      </c>
      <c r="L137" s="12">
        <v>33</v>
      </c>
      <c r="M137" s="12">
        <v>32</v>
      </c>
      <c r="O137" s="12">
        <v>152</v>
      </c>
      <c r="P137" s="12">
        <v>323</v>
      </c>
      <c r="AM137" s="1" t="s">
        <v>28</v>
      </c>
      <c r="AN137" s="41" t="s">
        <v>46</v>
      </c>
      <c r="AO137" s="1" t="s">
        <v>46</v>
      </c>
      <c r="AP137" s="170">
        <v>0</v>
      </c>
      <c r="AQ137" s="170">
        <v>0</v>
      </c>
      <c r="AR137" s="170">
        <v>0</v>
      </c>
      <c r="AS137" s="170">
        <v>0</v>
      </c>
      <c r="AT137" s="170">
        <v>0</v>
      </c>
      <c r="AU137" s="170">
        <v>0</v>
      </c>
      <c r="AV137" s="170">
        <v>0</v>
      </c>
      <c r="AW137" s="170">
        <v>0</v>
      </c>
      <c r="AX137" s="170">
        <v>0</v>
      </c>
      <c r="AY137" s="170">
        <v>0</v>
      </c>
      <c r="AZ137" s="170">
        <v>0</v>
      </c>
      <c r="BA137" s="170">
        <v>0</v>
      </c>
      <c r="BB137" s="62">
        <v>0</v>
      </c>
      <c r="BC137" s="12" t="s">
        <v>46</v>
      </c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S137" s="166">
        <f t="shared" si="163"/>
        <v>0</v>
      </c>
      <c r="BT137" s="166">
        <f t="shared" si="164"/>
        <v>0</v>
      </c>
      <c r="BU137" s="166">
        <f t="shared" si="165"/>
        <v>0</v>
      </c>
      <c r="BV137" s="166">
        <f t="shared" si="166"/>
        <v>0</v>
      </c>
      <c r="BW137" s="166">
        <f t="shared" si="167"/>
        <v>0</v>
      </c>
      <c r="BX137" s="166">
        <f t="shared" si="168"/>
        <v>0</v>
      </c>
      <c r="BY137" s="166">
        <f t="shared" si="169"/>
        <v>0</v>
      </c>
      <c r="BZ137" s="166">
        <f t="shared" si="170"/>
        <v>0</v>
      </c>
      <c r="CA137" s="166">
        <f t="shared" si="171"/>
        <v>0</v>
      </c>
      <c r="CB137" s="166">
        <f t="shared" si="172"/>
        <v>0</v>
      </c>
      <c r="CC137" s="166">
        <f t="shared" si="173"/>
        <v>0</v>
      </c>
      <c r="CD137" s="166">
        <f t="shared" si="174"/>
        <v>0</v>
      </c>
      <c r="CY137" s="85"/>
    </row>
    <row r="138" spans="23:82" ht="12">
      <c r="W138" s="94" t="s">
        <v>25</v>
      </c>
      <c r="AM138" s="1" t="s">
        <v>129</v>
      </c>
      <c r="AN138" s="41" t="s">
        <v>46</v>
      </c>
      <c r="AO138" s="1" t="s">
        <v>46</v>
      </c>
      <c r="AP138" s="170">
        <v>0</v>
      </c>
      <c r="AQ138" s="170">
        <v>0</v>
      </c>
      <c r="AR138" s="170">
        <v>0</v>
      </c>
      <c r="AS138" s="170">
        <v>0</v>
      </c>
      <c r="AT138" s="170">
        <v>0</v>
      </c>
      <c r="AU138" s="170">
        <v>0</v>
      </c>
      <c r="AV138" s="170">
        <v>0</v>
      </c>
      <c r="AW138" s="170">
        <v>0</v>
      </c>
      <c r="AX138" s="170">
        <v>0</v>
      </c>
      <c r="AY138" s="170">
        <v>0</v>
      </c>
      <c r="AZ138" s="170">
        <v>0</v>
      </c>
      <c r="BA138" s="170">
        <v>0</v>
      </c>
      <c r="BB138" s="62">
        <v>0</v>
      </c>
      <c r="BC138" s="12" t="s">
        <v>46</v>
      </c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S138" s="166">
        <f t="shared" si="163"/>
        <v>0</v>
      </c>
      <c r="BT138" s="166">
        <f t="shared" si="164"/>
        <v>0</v>
      </c>
      <c r="BU138" s="166">
        <f t="shared" si="165"/>
        <v>0</v>
      </c>
      <c r="BV138" s="166">
        <f t="shared" si="166"/>
        <v>0</v>
      </c>
      <c r="BW138" s="166">
        <f t="shared" si="167"/>
        <v>0</v>
      </c>
      <c r="BX138" s="166">
        <f t="shared" si="168"/>
        <v>0</v>
      </c>
      <c r="BY138" s="166">
        <f t="shared" si="169"/>
        <v>0</v>
      </c>
      <c r="BZ138" s="166">
        <f t="shared" si="170"/>
        <v>0</v>
      </c>
      <c r="CA138" s="166">
        <f t="shared" si="171"/>
        <v>0</v>
      </c>
      <c r="CB138" s="166">
        <f t="shared" si="172"/>
        <v>0</v>
      </c>
      <c r="CC138" s="166">
        <f t="shared" si="173"/>
        <v>0</v>
      </c>
      <c r="CD138" s="166">
        <f t="shared" si="174"/>
        <v>0</v>
      </c>
    </row>
    <row r="139" spans="1:82" ht="12">
      <c r="A139" s="94" t="s">
        <v>521</v>
      </c>
      <c r="B139" s="94"/>
      <c r="C139" s="94"/>
      <c r="D139" s="12">
        <f aca="true" t="shared" si="199" ref="D139:M139">SUM(D135:D137)</f>
        <v>0</v>
      </c>
      <c r="E139" s="12">
        <f t="shared" si="199"/>
        <v>110</v>
      </c>
      <c r="F139" s="12">
        <f t="shared" si="199"/>
        <v>110</v>
      </c>
      <c r="G139" s="12">
        <f t="shared" si="199"/>
        <v>110</v>
      </c>
      <c r="H139" s="12">
        <f t="shared" si="199"/>
        <v>109</v>
      </c>
      <c r="I139" s="12">
        <f t="shared" si="199"/>
        <v>109</v>
      </c>
      <c r="J139" s="12">
        <f t="shared" si="199"/>
        <v>110</v>
      </c>
      <c r="K139" s="12">
        <f t="shared" si="199"/>
        <v>110</v>
      </c>
      <c r="L139" s="12">
        <f t="shared" si="199"/>
        <v>110</v>
      </c>
      <c r="M139" s="12">
        <f t="shared" si="199"/>
        <v>110</v>
      </c>
      <c r="N139" s="12"/>
      <c r="O139" s="12">
        <f>SUM(O135:O137)</f>
        <v>439</v>
      </c>
      <c r="P139" s="12">
        <f>SUM(P135:P137)</f>
        <v>984</v>
      </c>
      <c r="U139" s="1"/>
      <c r="V139" s="41"/>
      <c r="W139" s="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M139" s="1" t="s">
        <v>129</v>
      </c>
      <c r="AN139" s="41" t="s">
        <v>46</v>
      </c>
      <c r="AO139" s="1" t="s">
        <v>46</v>
      </c>
      <c r="AP139" s="170">
        <v>0</v>
      </c>
      <c r="AQ139" s="170">
        <v>0</v>
      </c>
      <c r="AR139" s="170">
        <v>0</v>
      </c>
      <c r="AS139" s="170">
        <v>0</v>
      </c>
      <c r="AT139" s="170">
        <v>0</v>
      </c>
      <c r="AU139" s="170">
        <v>0</v>
      </c>
      <c r="AV139" s="170">
        <v>0</v>
      </c>
      <c r="AW139" s="170">
        <v>0</v>
      </c>
      <c r="AX139" s="170">
        <v>0</v>
      </c>
      <c r="AY139" s="170">
        <v>0</v>
      </c>
      <c r="AZ139" s="170">
        <v>0</v>
      </c>
      <c r="BA139" s="170">
        <v>0</v>
      </c>
      <c r="BB139" s="62">
        <v>0</v>
      </c>
      <c r="BC139" s="12" t="s">
        <v>46</v>
      </c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S139" s="166">
        <f t="shared" si="163"/>
        <v>0</v>
      </c>
      <c r="BT139" s="166">
        <f t="shared" si="164"/>
        <v>0</v>
      </c>
      <c r="BU139" s="166">
        <f t="shared" si="165"/>
        <v>0</v>
      </c>
      <c r="BV139" s="166">
        <f t="shared" si="166"/>
        <v>0</v>
      </c>
      <c r="BW139" s="166">
        <f t="shared" si="167"/>
        <v>0</v>
      </c>
      <c r="BX139" s="166">
        <f t="shared" si="168"/>
        <v>0</v>
      </c>
      <c r="BY139" s="166">
        <f t="shared" si="169"/>
        <v>0</v>
      </c>
      <c r="BZ139" s="166">
        <f t="shared" si="170"/>
        <v>0</v>
      </c>
      <c r="CA139" s="166">
        <f t="shared" si="171"/>
        <v>0</v>
      </c>
      <c r="CB139" s="166">
        <f t="shared" si="172"/>
        <v>0</v>
      </c>
      <c r="CC139" s="166">
        <f t="shared" si="173"/>
        <v>0</v>
      </c>
      <c r="CD139" s="166">
        <f t="shared" si="174"/>
        <v>0</v>
      </c>
    </row>
    <row r="140" spans="1:104" ht="12">
      <c r="A140" s="94"/>
      <c r="B140" s="94"/>
      <c r="C140" s="94"/>
      <c r="U140" s="1" t="s">
        <v>133</v>
      </c>
      <c r="V140" s="41" t="s">
        <v>46</v>
      </c>
      <c r="W140" s="1" t="s">
        <v>46</v>
      </c>
      <c r="X140" s="61">
        <v>0</v>
      </c>
      <c r="Y140" s="61">
        <v>0</v>
      </c>
      <c r="Z140" s="61">
        <v>0</v>
      </c>
      <c r="AA140" s="61">
        <v>0</v>
      </c>
      <c r="AB140" s="61">
        <v>0</v>
      </c>
      <c r="AC140" s="61">
        <v>0</v>
      </c>
      <c r="AD140" s="61">
        <v>0</v>
      </c>
      <c r="AE140" s="61">
        <v>0</v>
      </c>
      <c r="AF140" s="61">
        <v>0</v>
      </c>
      <c r="AG140" s="61">
        <v>0</v>
      </c>
      <c r="AH140" s="61">
        <v>0</v>
      </c>
      <c r="AI140" s="61">
        <v>0</v>
      </c>
      <c r="AJ140" s="62">
        <v>0</v>
      </c>
      <c r="AM140" s="1" t="s">
        <v>129</v>
      </c>
      <c r="AN140" s="41" t="s">
        <v>46</v>
      </c>
      <c r="AO140" s="1" t="s">
        <v>46</v>
      </c>
      <c r="AP140" s="170">
        <v>0</v>
      </c>
      <c r="AQ140" s="170">
        <v>0</v>
      </c>
      <c r="AR140" s="170">
        <v>0</v>
      </c>
      <c r="AS140" s="170">
        <v>0</v>
      </c>
      <c r="AT140" s="170">
        <v>0</v>
      </c>
      <c r="AU140" s="170">
        <v>0</v>
      </c>
      <c r="AV140" s="170">
        <v>0</v>
      </c>
      <c r="AW140" s="170">
        <v>0</v>
      </c>
      <c r="AX140" s="170">
        <v>0</v>
      </c>
      <c r="AY140" s="170">
        <v>0</v>
      </c>
      <c r="AZ140" s="170">
        <v>0</v>
      </c>
      <c r="BA140" s="170">
        <v>0</v>
      </c>
      <c r="BB140" s="62">
        <v>0</v>
      </c>
      <c r="BC140" s="12" t="s">
        <v>46</v>
      </c>
      <c r="BE140" s="63">
        <f aca="true" t="shared" si="200" ref="BE140:BE191">X140*$AJ140</f>
        <v>0</v>
      </c>
      <c r="BF140" s="63">
        <f aca="true" t="shared" si="201" ref="BF140:BF191">Y140*$AJ140</f>
        <v>0</v>
      </c>
      <c r="BG140" s="63">
        <f aca="true" t="shared" si="202" ref="BG140:BG191">Z140*$AJ140</f>
        <v>0</v>
      </c>
      <c r="BH140" s="63">
        <f aca="true" t="shared" si="203" ref="BH140:BH191">AA140*$AJ140</f>
        <v>0</v>
      </c>
      <c r="BI140" s="63">
        <f aca="true" t="shared" si="204" ref="BI140:BI191">AB140*$AJ140</f>
        <v>0</v>
      </c>
      <c r="BJ140" s="63">
        <f aca="true" t="shared" si="205" ref="BJ140:BJ191">AC140*$AJ140</f>
        <v>0</v>
      </c>
      <c r="BK140" s="63">
        <f aca="true" t="shared" si="206" ref="BK140:BK191">AD140*$AJ140</f>
        <v>0</v>
      </c>
      <c r="BL140" s="63">
        <f aca="true" t="shared" si="207" ref="BL140:BL191">AE140*$AJ140</f>
        <v>0</v>
      </c>
      <c r="BM140" s="63">
        <f aca="true" t="shared" si="208" ref="BM140:BM191">AF140*$AJ140</f>
        <v>0</v>
      </c>
      <c r="BN140" s="63">
        <f aca="true" t="shared" si="209" ref="BN140:BN191">AG140*$AJ140</f>
        <v>0</v>
      </c>
      <c r="BO140" s="63">
        <f aca="true" t="shared" si="210" ref="BO140:BO191">AH140*$AJ140</f>
        <v>0</v>
      </c>
      <c r="BP140" s="63">
        <f aca="true" t="shared" si="211" ref="BP140:BP191">AI140*$AJ140</f>
        <v>0</v>
      </c>
      <c r="BS140" s="166">
        <f t="shared" si="163"/>
        <v>0</v>
      </c>
      <c r="BT140" s="166">
        <f t="shared" si="164"/>
        <v>0</v>
      </c>
      <c r="BU140" s="166">
        <f t="shared" si="165"/>
        <v>0</v>
      </c>
      <c r="BV140" s="166">
        <f t="shared" si="166"/>
        <v>0</v>
      </c>
      <c r="BW140" s="166">
        <f t="shared" si="167"/>
        <v>0</v>
      </c>
      <c r="BX140" s="166">
        <f t="shared" si="168"/>
        <v>0</v>
      </c>
      <c r="BY140" s="166">
        <f t="shared" si="169"/>
        <v>0</v>
      </c>
      <c r="BZ140" s="166">
        <f t="shared" si="170"/>
        <v>0</v>
      </c>
      <c r="CA140" s="166">
        <f t="shared" si="171"/>
        <v>0</v>
      </c>
      <c r="CB140" s="166">
        <f t="shared" si="172"/>
        <v>0</v>
      </c>
      <c r="CC140" s="166">
        <f t="shared" si="173"/>
        <v>0</v>
      </c>
      <c r="CD140" s="166">
        <f t="shared" si="174"/>
        <v>0</v>
      </c>
      <c r="CY140" s="64"/>
      <c r="CZ140" s="13"/>
    </row>
    <row r="141" spans="1:104" ht="12">
      <c r="A141" s="94" t="s">
        <v>522</v>
      </c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U141" s="1" t="s">
        <v>133</v>
      </c>
      <c r="V141" s="41" t="s">
        <v>46</v>
      </c>
      <c r="W141" s="1" t="s">
        <v>46</v>
      </c>
      <c r="X141" s="61">
        <v>0</v>
      </c>
      <c r="Y141" s="61">
        <v>0</v>
      </c>
      <c r="Z141" s="61">
        <v>0</v>
      </c>
      <c r="AA141" s="61">
        <v>0</v>
      </c>
      <c r="AB141" s="61">
        <v>0</v>
      </c>
      <c r="AC141" s="61">
        <v>0</v>
      </c>
      <c r="AD141" s="61">
        <v>0</v>
      </c>
      <c r="AE141" s="61">
        <v>0</v>
      </c>
      <c r="AF141" s="61">
        <v>0</v>
      </c>
      <c r="AG141" s="61">
        <v>0</v>
      </c>
      <c r="AH141" s="61">
        <v>0</v>
      </c>
      <c r="AI141" s="61">
        <v>0</v>
      </c>
      <c r="AJ141" s="62">
        <v>0</v>
      </c>
      <c r="AM141" s="1" t="s">
        <v>129</v>
      </c>
      <c r="AN141" s="41" t="s">
        <v>46</v>
      </c>
      <c r="AO141" s="1" t="s">
        <v>46</v>
      </c>
      <c r="AP141" s="170">
        <v>0</v>
      </c>
      <c r="AQ141" s="170">
        <v>0</v>
      </c>
      <c r="AR141" s="170">
        <v>0</v>
      </c>
      <c r="AS141" s="170">
        <v>0</v>
      </c>
      <c r="AT141" s="170">
        <v>0</v>
      </c>
      <c r="AU141" s="170">
        <v>0</v>
      </c>
      <c r="AV141" s="170">
        <v>0</v>
      </c>
      <c r="AW141" s="170">
        <v>0</v>
      </c>
      <c r="AX141" s="170">
        <v>0</v>
      </c>
      <c r="AY141" s="170">
        <v>0</v>
      </c>
      <c r="AZ141" s="170">
        <v>0</v>
      </c>
      <c r="BA141" s="170">
        <v>0</v>
      </c>
      <c r="BB141" s="62">
        <v>0</v>
      </c>
      <c r="BC141" s="12" t="s">
        <v>46</v>
      </c>
      <c r="BE141" s="63">
        <f t="shared" si="200"/>
        <v>0</v>
      </c>
      <c r="BF141" s="63">
        <f t="shared" si="201"/>
        <v>0</v>
      </c>
      <c r="BG141" s="63">
        <f t="shared" si="202"/>
        <v>0</v>
      </c>
      <c r="BH141" s="63">
        <f t="shared" si="203"/>
        <v>0</v>
      </c>
      <c r="BI141" s="63">
        <f t="shared" si="204"/>
        <v>0</v>
      </c>
      <c r="BJ141" s="63">
        <f t="shared" si="205"/>
        <v>0</v>
      </c>
      <c r="BK141" s="63">
        <f t="shared" si="206"/>
        <v>0</v>
      </c>
      <c r="BL141" s="63">
        <f t="shared" si="207"/>
        <v>0</v>
      </c>
      <c r="BM141" s="63">
        <f t="shared" si="208"/>
        <v>0</v>
      </c>
      <c r="BN141" s="63">
        <f t="shared" si="209"/>
        <v>0</v>
      </c>
      <c r="BO141" s="63">
        <f t="shared" si="210"/>
        <v>0</v>
      </c>
      <c r="BP141" s="63">
        <f t="shared" si="211"/>
        <v>0</v>
      </c>
      <c r="BS141" s="166">
        <f t="shared" si="163"/>
        <v>0</v>
      </c>
      <c r="BT141" s="166">
        <f t="shared" si="164"/>
        <v>0</v>
      </c>
      <c r="BU141" s="166">
        <f t="shared" si="165"/>
        <v>0</v>
      </c>
      <c r="BV141" s="166">
        <f t="shared" si="166"/>
        <v>0</v>
      </c>
      <c r="BW141" s="166">
        <f t="shared" si="167"/>
        <v>0</v>
      </c>
      <c r="BX141" s="166">
        <f t="shared" si="168"/>
        <v>0</v>
      </c>
      <c r="BY141" s="166">
        <f t="shared" si="169"/>
        <v>0</v>
      </c>
      <c r="BZ141" s="166">
        <f t="shared" si="170"/>
        <v>0</v>
      </c>
      <c r="CA141" s="166">
        <f t="shared" si="171"/>
        <v>0</v>
      </c>
      <c r="CB141" s="166">
        <f t="shared" si="172"/>
        <v>0</v>
      </c>
      <c r="CC141" s="166">
        <f t="shared" si="173"/>
        <v>0</v>
      </c>
      <c r="CD141" s="166">
        <f t="shared" si="174"/>
        <v>0</v>
      </c>
      <c r="CZ141" s="13"/>
    </row>
    <row r="142" spans="21:82" ht="12">
      <c r="U142" s="1" t="s">
        <v>133</v>
      </c>
      <c r="V142" s="41" t="s">
        <v>46</v>
      </c>
      <c r="W142" s="1" t="s">
        <v>46</v>
      </c>
      <c r="X142" s="61">
        <v>0</v>
      </c>
      <c r="Y142" s="61">
        <v>0</v>
      </c>
      <c r="Z142" s="61">
        <v>0</v>
      </c>
      <c r="AA142" s="61">
        <v>0</v>
      </c>
      <c r="AB142" s="61">
        <v>0</v>
      </c>
      <c r="AC142" s="61">
        <v>0</v>
      </c>
      <c r="AD142" s="61">
        <v>0</v>
      </c>
      <c r="AE142" s="61">
        <v>0</v>
      </c>
      <c r="AF142" s="61">
        <v>0</v>
      </c>
      <c r="AG142" s="61">
        <v>0</v>
      </c>
      <c r="AH142" s="61">
        <v>0</v>
      </c>
      <c r="AI142" s="61">
        <v>0</v>
      </c>
      <c r="AJ142" s="62">
        <v>0</v>
      </c>
      <c r="AM142" s="1" t="s">
        <v>129</v>
      </c>
      <c r="AN142" s="41" t="s">
        <v>46</v>
      </c>
      <c r="AO142" s="1" t="s">
        <v>46</v>
      </c>
      <c r="AP142" s="170">
        <v>0</v>
      </c>
      <c r="AQ142" s="170">
        <v>0</v>
      </c>
      <c r="AR142" s="170">
        <v>0</v>
      </c>
      <c r="AS142" s="170">
        <v>0</v>
      </c>
      <c r="AT142" s="170">
        <v>0</v>
      </c>
      <c r="AU142" s="170">
        <v>0</v>
      </c>
      <c r="AV142" s="170">
        <v>0</v>
      </c>
      <c r="AW142" s="170">
        <v>0</v>
      </c>
      <c r="AX142" s="170">
        <v>0</v>
      </c>
      <c r="AY142" s="170">
        <v>0</v>
      </c>
      <c r="AZ142" s="170">
        <v>0</v>
      </c>
      <c r="BA142" s="170">
        <v>0</v>
      </c>
      <c r="BB142" s="62">
        <v>0</v>
      </c>
      <c r="BC142" s="12" t="s">
        <v>46</v>
      </c>
      <c r="BE142" s="63">
        <f t="shared" si="200"/>
        <v>0</v>
      </c>
      <c r="BF142" s="63">
        <f t="shared" si="201"/>
        <v>0</v>
      </c>
      <c r="BG142" s="63">
        <f t="shared" si="202"/>
        <v>0</v>
      </c>
      <c r="BH142" s="63">
        <f t="shared" si="203"/>
        <v>0</v>
      </c>
      <c r="BI142" s="63">
        <f t="shared" si="204"/>
        <v>0</v>
      </c>
      <c r="BJ142" s="63">
        <f t="shared" si="205"/>
        <v>0</v>
      </c>
      <c r="BK142" s="63">
        <f t="shared" si="206"/>
        <v>0</v>
      </c>
      <c r="BL142" s="63">
        <f t="shared" si="207"/>
        <v>0</v>
      </c>
      <c r="BM142" s="63">
        <f t="shared" si="208"/>
        <v>0</v>
      </c>
      <c r="BN142" s="63">
        <f t="shared" si="209"/>
        <v>0</v>
      </c>
      <c r="BO142" s="63">
        <f t="shared" si="210"/>
        <v>0</v>
      </c>
      <c r="BP142" s="63">
        <f t="shared" si="211"/>
        <v>0</v>
      </c>
      <c r="BS142" s="166">
        <f t="shared" si="163"/>
        <v>0</v>
      </c>
      <c r="BT142" s="166">
        <f t="shared" si="164"/>
        <v>0</v>
      </c>
      <c r="BU142" s="166">
        <f t="shared" si="165"/>
        <v>0</v>
      </c>
      <c r="BV142" s="166">
        <f t="shared" si="166"/>
        <v>0</v>
      </c>
      <c r="BW142" s="166">
        <f t="shared" si="167"/>
        <v>0</v>
      </c>
      <c r="BX142" s="166">
        <f t="shared" si="168"/>
        <v>0</v>
      </c>
      <c r="BY142" s="166">
        <f t="shared" si="169"/>
        <v>0</v>
      </c>
      <c r="BZ142" s="166">
        <f t="shared" si="170"/>
        <v>0</v>
      </c>
      <c r="CA142" s="166">
        <f t="shared" si="171"/>
        <v>0</v>
      </c>
      <c r="CB142" s="166">
        <f t="shared" si="172"/>
        <v>0</v>
      </c>
      <c r="CC142" s="166">
        <f t="shared" si="173"/>
        <v>0</v>
      </c>
      <c r="CD142" s="166">
        <f t="shared" si="174"/>
        <v>0</v>
      </c>
    </row>
    <row r="143" spans="1:82" ht="12">
      <c r="A143" s="2" t="s">
        <v>524</v>
      </c>
      <c r="U143" s="1" t="s">
        <v>133</v>
      </c>
      <c r="V143" s="41" t="s">
        <v>46</v>
      </c>
      <c r="W143" s="1" t="s">
        <v>46</v>
      </c>
      <c r="X143" s="61">
        <v>0</v>
      </c>
      <c r="Y143" s="61">
        <v>0</v>
      </c>
      <c r="Z143" s="61">
        <v>0</v>
      </c>
      <c r="AA143" s="61">
        <v>0</v>
      </c>
      <c r="AB143" s="61">
        <v>0</v>
      </c>
      <c r="AC143" s="61">
        <v>0</v>
      </c>
      <c r="AD143" s="61">
        <v>0</v>
      </c>
      <c r="AE143" s="61">
        <v>0</v>
      </c>
      <c r="AF143" s="61">
        <v>0</v>
      </c>
      <c r="AG143" s="61">
        <v>0</v>
      </c>
      <c r="AH143" s="61">
        <v>0</v>
      </c>
      <c r="AI143" s="61">
        <v>0</v>
      </c>
      <c r="AJ143" s="62">
        <v>0</v>
      </c>
      <c r="AM143" s="1" t="s">
        <v>129</v>
      </c>
      <c r="AN143" s="41" t="s">
        <v>46</v>
      </c>
      <c r="AO143" s="1" t="s">
        <v>46</v>
      </c>
      <c r="AP143" s="170">
        <v>0</v>
      </c>
      <c r="AQ143" s="170">
        <v>0</v>
      </c>
      <c r="AR143" s="170">
        <v>0</v>
      </c>
      <c r="AS143" s="170">
        <v>0</v>
      </c>
      <c r="AT143" s="170">
        <v>0</v>
      </c>
      <c r="AU143" s="170">
        <v>0</v>
      </c>
      <c r="AV143" s="170">
        <v>0</v>
      </c>
      <c r="AW143" s="170">
        <v>0</v>
      </c>
      <c r="AX143" s="170">
        <v>0</v>
      </c>
      <c r="AY143" s="170">
        <v>0</v>
      </c>
      <c r="AZ143" s="170">
        <v>0</v>
      </c>
      <c r="BA143" s="170">
        <v>0</v>
      </c>
      <c r="BB143" s="62">
        <v>0</v>
      </c>
      <c r="BC143" s="12" t="s">
        <v>46</v>
      </c>
      <c r="BE143" s="63">
        <f t="shared" si="200"/>
        <v>0</v>
      </c>
      <c r="BF143" s="63">
        <f t="shared" si="201"/>
        <v>0</v>
      </c>
      <c r="BG143" s="63">
        <f t="shared" si="202"/>
        <v>0</v>
      </c>
      <c r="BH143" s="63">
        <f t="shared" si="203"/>
        <v>0</v>
      </c>
      <c r="BI143" s="63">
        <f t="shared" si="204"/>
        <v>0</v>
      </c>
      <c r="BJ143" s="63">
        <f t="shared" si="205"/>
        <v>0</v>
      </c>
      <c r="BK143" s="63">
        <f t="shared" si="206"/>
        <v>0</v>
      </c>
      <c r="BL143" s="63">
        <f t="shared" si="207"/>
        <v>0</v>
      </c>
      <c r="BM143" s="63">
        <f t="shared" si="208"/>
        <v>0</v>
      </c>
      <c r="BN143" s="63">
        <f t="shared" si="209"/>
        <v>0</v>
      </c>
      <c r="BO143" s="63">
        <f t="shared" si="210"/>
        <v>0</v>
      </c>
      <c r="BP143" s="63">
        <f t="shared" si="211"/>
        <v>0</v>
      </c>
      <c r="BS143" s="166">
        <f t="shared" si="163"/>
        <v>0</v>
      </c>
      <c r="BT143" s="166">
        <f t="shared" si="164"/>
        <v>0</v>
      </c>
      <c r="BU143" s="166">
        <f t="shared" si="165"/>
        <v>0</v>
      </c>
      <c r="BV143" s="166">
        <f t="shared" si="166"/>
        <v>0</v>
      </c>
      <c r="BW143" s="166">
        <f t="shared" si="167"/>
        <v>0</v>
      </c>
      <c r="BX143" s="166">
        <f t="shared" si="168"/>
        <v>0</v>
      </c>
      <c r="BY143" s="166">
        <f t="shared" si="169"/>
        <v>0</v>
      </c>
      <c r="BZ143" s="166">
        <f t="shared" si="170"/>
        <v>0</v>
      </c>
      <c r="CA143" s="166">
        <f t="shared" si="171"/>
        <v>0</v>
      </c>
      <c r="CB143" s="166">
        <f t="shared" si="172"/>
        <v>0</v>
      </c>
      <c r="CC143" s="166">
        <f t="shared" si="173"/>
        <v>0</v>
      </c>
      <c r="CD143" s="166">
        <f t="shared" si="174"/>
        <v>0</v>
      </c>
    </row>
    <row r="144" spans="1:104" ht="12">
      <c r="A144" s="2" t="s">
        <v>525</v>
      </c>
      <c r="U144" s="1" t="s">
        <v>133</v>
      </c>
      <c r="V144" s="41" t="s">
        <v>46</v>
      </c>
      <c r="W144" s="1" t="s">
        <v>46</v>
      </c>
      <c r="X144" s="61">
        <v>0</v>
      </c>
      <c r="Y144" s="61">
        <v>0</v>
      </c>
      <c r="Z144" s="61">
        <v>0</v>
      </c>
      <c r="AA144" s="61">
        <v>0</v>
      </c>
      <c r="AB144" s="61">
        <v>0</v>
      </c>
      <c r="AC144" s="61">
        <v>0</v>
      </c>
      <c r="AD144" s="61">
        <v>0</v>
      </c>
      <c r="AE144" s="61">
        <v>0</v>
      </c>
      <c r="AF144" s="61">
        <v>0</v>
      </c>
      <c r="AG144" s="61">
        <v>0</v>
      </c>
      <c r="AH144" s="61">
        <v>0</v>
      </c>
      <c r="AI144" s="61">
        <v>0</v>
      </c>
      <c r="AJ144" s="62">
        <v>0</v>
      </c>
      <c r="AM144" s="1" t="s">
        <v>129</v>
      </c>
      <c r="AN144" s="41" t="s">
        <v>46</v>
      </c>
      <c r="AO144" s="1" t="s">
        <v>46</v>
      </c>
      <c r="AP144" s="170">
        <v>0</v>
      </c>
      <c r="AQ144" s="170">
        <v>0</v>
      </c>
      <c r="AR144" s="170">
        <v>0</v>
      </c>
      <c r="AS144" s="170">
        <v>0</v>
      </c>
      <c r="AT144" s="170">
        <v>0</v>
      </c>
      <c r="AU144" s="170">
        <v>0</v>
      </c>
      <c r="AV144" s="170">
        <v>0</v>
      </c>
      <c r="AW144" s="170">
        <v>0</v>
      </c>
      <c r="AX144" s="170">
        <v>0</v>
      </c>
      <c r="AY144" s="170">
        <v>0</v>
      </c>
      <c r="AZ144" s="170">
        <v>0</v>
      </c>
      <c r="BA144" s="170">
        <v>0</v>
      </c>
      <c r="BB144" s="62">
        <v>0</v>
      </c>
      <c r="BC144" s="12" t="s">
        <v>46</v>
      </c>
      <c r="BE144" s="63">
        <f t="shared" si="200"/>
        <v>0</v>
      </c>
      <c r="BF144" s="63">
        <f t="shared" si="201"/>
        <v>0</v>
      </c>
      <c r="BG144" s="63">
        <f t="shared" si="202"/>
        <v>0</v>
      </c>
      <c r="BH144" s="63">
        <f t="shared" si="203"/>
        <v>0</v>
      </c>
      <c r="BI144" s="63">
        <f t="shared" si="204"/>
        <v>0</v>
      </c>
      <c r="BJ144" s="63">
        <f t="shared" si="205"/>
        <v>0</v>
      </c>
      <c r="BK144" s="63">
        <f t="shared" si="206"/>
        <v>0</v>
      </c>
      <c r="BL144" s="63">
        <f t="shared" si="207"/>
        <v>0</v>
      </c>
      <c r="BM144" s="63">
        <f t="shared" si="208"/>
        <v>0</v>
      </c>
      <c r="BN144" s="63">
        <f t="shared" si="209"/>
        <v>0</v>
      </c>
      <c r="BO144" s="63">
        <f t="shared" si="210"/>
        <v>0</v>
      </c>
      <c r="BP144" s="63">
        <f t="shared" si="211"/>
        <v>0</v>
      </c>
      <c r="BS144" s="166">
        <f t="shared" si="163"/>
        <v>0</v>
      </c>
      <c r="BT144" s="166">
        <f t="shared" si="164"/>
        <v>0</v>
      </c>
      <c r="BU144" s="166">
        <f t="shared" si="165"/>
        <v>0</v>
      </c>
      <c r="BV144" s="166">
        <f t="shared" si="166"/>
        <v>0</v>
      </c>
      <c r="BW144" s="166">
        <f t="shared" si="167"/>
        <v>0</v>
      </c>
      <c r="BX144" s="166">
        <f t="shared" si="168"/>
        <v>0</v>
      </c>
      <c r="BY144" s="166">
        <f t="shared" si="169"/>
        <v>0</v>
      </c>
      <c r="BZ144" s="166">
        <f t="shared" si="170"/>
        <v>0</v>
      </c>
      <c r="CA144" s="166">
        <f t="shared" si="171"/>
        <v>0</v>
      </c>
      <c r="CB144" s="166">
        <f t="shared" si="172"/>
        <v>0</v>
      </c>
      <c r="CC144" s="166">
        <f t="shared" si="173"/>
        <v>0</v>
      </c>
      <c r="CD144" s="166">
        <f t="shared" si="174"/>
        <v>0</v>
      </c>
      <c r="CZ144" s="1"/>
    </row>
    <row r="145" spans="1:82" ht="12">
      <c r="A145" s="2" t="s">
        <v>517</v>
      </c>
      <c r="U145" s="1" t="s">
        <v>133</v>
      </c>
      <c r="V145" s="41" t="s">
        <v>46</v>
      </c>
      <c r="W145" s="1" t="s">
        <v>46</v>
      </c>
      <c r="X145" s="61">
        <v>0</v>
      </c>
      <c r="Y145" s="61">
        <v>0</v>
      </c>
      <c r="Z145" s="61">
        <v>0</v>
      </c>
      <c r="AA145" s="61">
        <v>0</v>
      </c>
      <c r="AB145" s="61">
        <v>0</v>
      </c>
      <c r="AC145" s="61">
        <v>0</v>
      </c>
      <c r="AD145" s="61">
        <v>0</v>
      </c>
      <c r="AE145" s="61">
        <v>0</v>
      </c>
      <c r="AF145" s="61">
        <v>0</v>
      </c>
      <c r="AG145" s="61">
        <v>0</v>
      </c>
      <c r="AH145" s="61">
        <v>0</v>
      </c>
      <c r="AI145" s="61">
        <v>0</v>
      </c>
      <c r="AJ145" s="62">
        <v>0</v>
      </c>
      <c r="AM145" s="1" t="s">
        <v>129</v>
      </c>
      <c r="AN145" s="41" t="s">
        <v>46</v>
      </c>
      <c r="AO145" s="1" t="s">
        <v>46</v>
      </c>
      <c r="AP145" s="170">
        <v>0</v>
      </c>
      <c r="AQ145" s="170">
        <v>0</v>
      </c>
      <c r="AR145" s="170">
        <v>0</v>
      </c>
      <c r="AS145" s="170">
        <v>0</v>
      </c>
      <c r="AT145" s="170">
        <v>0</v>
      </c>
      <c r="AU145" s="170">
        <v>0</v>
      </c>
      <c r="AV145" s="170">
        <v>0</v>
      </c>
      <c r="AW145" s="170">
        <v>0</v>
      </c>
      <c r="AX145" s="170">
        <v>0</v>
      </c>
      <c r="AY145" s="170">
        <v>0</v>
      </c>
      <c r="AZ145" s="170">
        <v>0</v>
      </c>
      <c r="BA145" s="170">
        <v>0</v>
      </c>
      <c r="BB145" s="62">
        <v>0</v>
      </c>
      <c r="BC145" s="12" t="s">
        <v>46</v>
      </c>
      <c r="BE145" s="63">
        <f t="shared" si="200"/>
        <v>0</v>
      </c>
      <c r="BF145" s="63">
        <f t="shared" si="201"/>
        <v>0</v>
      </c>
      <c r="BG145" s="63">
        <f t="shared" si="202"/>
        <v>0</v>
      </c>
      <c r="BH145" s="63">
        <f t="shared" si="203"/>
        <v>0</v>
      </c>
      <c r="BI145" s="63">
        <f t="shared" si="204"/>
        <v>0</v>
      </c>
      <c r="BJ145" s="63">
        <f t="shared" si="205"/>
        <v>0</v>
      </c>
      <c r="BK145" s="63">
        <f t="shared" si="206"/>
        <v>0</v>
      </c>
      <c r="BL145" s="63">
        <f t="shared" si="207"/>
        <v>0</v>
      </c>
      <c r="BM145" s="63">
        <f t="shared" si="208"/>
        <v>0</v>
      </c>
      <c r="BN145" s="63">
        <f t="shared" si="209"/>
        <v>0</v>
      </c>
      <c r="BO145" s="63">
        <f t="shared" si="210"/>
        <v>0</v>
      </c>
      <c r="BP145" s="63">
        <f t="shared" si="211"/>
        <v>0</v>
      </c>
      <c r="BS145" s="166">
        <f t="shared" si="163"/>
        <v>0</v>
      </c>
      <c r="BT145" s="166">
        <f t="shared" si="164"/>
        <v>0</v>
      </c>
      <c r="BU145" s="166">
        <f t="shared" si="165"/>
        <v>0</v>
      </c>
      <c r="BV145" s="166">
        <f t="shared" si="166"/>
        <v>0</v>
      </c>
      <c r="BW145" s="166">
        <f t="shared" si="167"/>
        <v>0</v>
      </c>
      <c r="BX145" s="166">
        <f t="shared" si="168"/>
        <v>0</v>
      </c>
      <c r="BY145" s="166">
        <f t="shared" si="169"/>
        <v>0</v>
      </c>
      <c r="BZ145" s="166">
        <f t="shared" si="170"/>
        <v>0</v>
      </c>
      <c r="CA145" s="166">
        <f t="shared" si="171"/>
        <v>0</v>
      </c>
      <c r="CB145" s="166">
        <f t="shared" si="172"/>
        <v>0</v>
      </c>
      <c r="CC145" s="166">
        <f t="shared" si="173"/>
        <v>0</v>
      </c>
      <c r="CD145" s="166">
        <f t="shared" si="174"/>
        <v>0</v>
      </c>
    </row>
    <row r="146" spans="1:82" ht="12">
      <c r="A146" s="2" t="s">
        <v>518</v>
      </c>
      <c r="U146" s="1" t="s">
        <v>133</v>
      </c>
      <c r="V146" s="41" t="s">
        <v>46</v>
      </c>
      <c r="W146" s="1" t="s">
        <v>46</v>
      </c>
      <c r="X146" s="61">
        <v>0</v>
      </c>
      <c r="Y146" s="61">
        <v>0</v>
      </c>
      <c r="Z146" s="61">
        <v>0</v>
      </c>
      <c r="AA146" s="61">
        <v>0</v>
      </c>
      <c r="AB146" s="61">
        <v>0</v>
      </c>
      <c r="AC146" s="61">
        <v>0</v>
      </c>
      <c r="AD146" s="61">
        <v>0</v>
      </c>
      <c r="AE146" s="61">
        <v>0</v>
      </c>
      <c r="AF146" s="61">
        <v>0</v>
      </c>
      <c r="AG146" s="61">
        <v>0</v>
      </c>
      <c r="AH146" s="61">
        <v>0</v>
      </c>
      <c r="AI146" s="61">
        <v>0</v>
      </c>
      <c r="AJ146" s="62">
        <v>0</v>
      </c>
      <c r="AM146" s="1" t="s">
        <v>129</v>
      </c>
      <c r="AN146" s="41" t="s">
        <v>46</v>
      </c>
      <c r="AO146" s="1" t="s">
        <v>46</v>
      </c>
      <c r="AP146" s="170">
        <v>0</v>
      </c>
      <c r="AQ146" s="170">
        <v>0</v>
      </c>
      <c r="AR146" s="170">
        <v>0</v>
      </c>
      <c r="AS146" s="170">
        <v>0</v>
      </c>
      <c r="AT146" s="170">
        <v>0</v>
      </c>
      <c r="AU146" s="170">
        <v>0</v>
      </c>
      <c r="AV146" s="170">
        <v>0</v>
      </c>
      <c r="AW146" s="170">
        <v>0</v>
      </c>
      <c r="AX146" s="170">
        <v>0</v>
      </c>
      <c r="AY146" s="170">
        <v>0</v>
      </c>
      <c r="AZ146" s="170">
        <v>0</v>
      </c>
      <c r="BA146" s="170">
        <v>0</v>
      </c>
      <c r="BB146" s="62">
        <v>0</v>
      </c>
      <c r="BC146" s="12" t="s">
        <v>46</v>
      </c>
      <c r="BE146" s="63">
        <f t="shared" si="200"/>
        <v>0</v>
      </c>
      <c r="BF146" s="63">
        <f t="shared" si="201"/>
        <v>0</v>
      </c>
      <c r="BG146" s="63">
        <f t="shared" si="202"/>
        <v>0</v>
      </c>
      <c r="BH146" s="63">
        <f t="shared" si="203"/>
        <v>0</v>
      </c>
      <c r="BI146" s="63">
        <f t="shared" si="204"/>
        <v>0</v>
      </c>
      <c r="BJ146" s="63">
        <f t="shared" si="205"/>
        <v>0</v>
      </c>
      <c r="BK146" s="63">
        <f t="shared" si="206"/>
        <v>0</v>
      </c>
      <c r="BL146" s="63">
        <f t="shared" si="207"/>
        <v>0</v>
      </c>
      <c r="BM146" s="63">
        <f t="shared" si="208"/>
        <v>0</v>
      </c>
      <c r="BN146" s="63">
        <f t="shared" si="209"/>
        <v>0</v>
      </c>
      <c r="BO146" s="63">
        <f t="shared" si="210"/>
        <v>0</v>
      </c>
      <c r="BP146" s="63">
        <f t="shared" si="211"/>
        <v>0</v>
      </c>
      <c r="BS146" s="166">
        <f t="shared" si="163"/>
        <v>0</v>
      </c>
      <c r="BT146" s="166">
        <f t="shared" si="164"/>
        <v>0</v>
      </c>
      <c r="BU146" s="166">
        <f t="shared" si="165"/>
        <v>0</v>
      </c>
      <c r="BV146" s="166">
        <f t="shared" si="166"/>
        <v>0</v>
      </c>
      <c r="BW146" s="166">
        <f t="shared" si="167"/>
        <v>0</v>
      </c>
      <c r="BX146" s="166">
        <f t="shared" si="168"/>
        <v>0</v>
      </c>
      <c r="BY146" s="166">
        <f t="shared" si="169"/>
        <v>0</v>
      </c>
      <c r="BZ146" s="166">
        <f t="shared" si="170"/>
        <v>0</v>
      </c>
      <c r="CA146" s="166">
        <f t="shared" si="171"/>
        <v>0</v>
      </c>
      <c r="CB146" s="166">
        <f t="shared" si="172"/>
        <v>0</v>
      </c>
      <c r="CC146" s="166">
        <f t="shared" si="173"/>
        <v>0</v>
      </c>
      <c r="CD146" s="166">
        <f t="shared" si="174"/>
        <v>0</v>
      </c>
    </row>
    <row r="147" spans="21:82" ht="12">
      <c r="U147" s="1" t="s">
        <v>133</v>
      </c>
      <c r="V147" s="41" t="s">
        <v>46</v>
      </c>
      <c r="W147" s="1" t="s">
        <v>46</v>
      </c>
      <c r="X147" s="61">
        <v>0</v>
      </c>
      <c r="Y147" s="61">
        <v>0</v>
      </c>
      <c r="Z147" s="61">
        <v>0</v>
      </c>
      <c r="AA147" s="61">
        <v>0</v>
      </c>
      <c r="AB147" s="61">
        <v>0</v>
      </c>
      <c r="AC147" s="61">
        <v>0</v>
      </c>
      <c r="AD147" s="61">
        <v>0</v>
      </c>
      <c r="AE147" s="61">
        <v>0</v>
      </c>
      <c r="AF147" s="61">
        <v>0</v>
      </c>
      <c r="AG147" s="61">
        <v>0</v>
      </c>
      <c r="AH147" s="61">
        <v>0</v>
      </c>
      <c r="AI147" s="61">
        <v>0</v>
      </c>
      <c r="AJ147" s="62">
        <v>0</v>
      </c>
      <c r="AM147" s="1" t="s">
        <v>129</v>
      </c>
      <c r="AN147" s="41" t="s">
        <v>46</v>
      </c>
      <c r="AO147" s="1" t="s">
        <v>46</v>
      </c>
      <c r="AP147" s="170">
        <v>0</v>
      </c>
      <c r="AQ147" s="170">
        <v>0</v>
      </c>
      <c r="AR147" s="170">
        <v>0</v>
      </c>
      <c r="AS147" s="170">
        <v>0</v>
      </c>
      <c r="AT147" s="170">
        <v>0</v>
      </c>
      <c r="AU147" s="170">
        <v>0</v>
      </c>
      <c r="AV147" s="170">
        <v>0</v>
      </c>
      <c r="AW147" s="170">
        <v>0</v>
      </c>
      <c r="AX147" s="170">
        <v>0</v>
      </c>
      <c r="AY147" s="170">
        <v>0</v>
      </c>
      <c r="AZ147" s="170">
        <v>0</v>
      </c>
      <c r="BA147" s="170">
        <v>0</v>
      </c>
      <c r="BB147" s="62">
        <v>0</v>
      </c>
      <c r="BC147" s="12" t="s">
        <v>46</v>
      </c>
      <c r="BE147" s="63">
        <f t="shared" si="200"/>
        <v>0</v>
      </c>
      <c r="BF147" s="63">
        <f t="shared" si="201"/>
        <v>0</v>
      </c>
      <c r="BG147" s="63">
        <f t="shared" si="202"/>
        <v>0</v>
      </c>
      <c r="BH147" s="63">
        <f t="shared" si="203"/>
        <v>0</v>
      </c>
      <c r="BI147" s="63">
        <f t="shared" si="204"/>
        <v>0</v>
      </c>
      <c r="BJ147" s="63">
        <f t="shared" si="205"/>
        <v>0</v>
      </c>
      <c r="BK147" s="63">
        <f t="shared" si="206"/>
        <v>0</v>
      </c>
      <c r="BL147" s="63">
        <f t="shared" si="207"/>
        <v>0</v>
      </c>
      <c r="BM147" s="63">
        <f t="shared" si="208"/>
        <v>0</v>
      </c>
      <c r="BN147" s="63">
        <f t="shared" si="209"/>
        <v>0</v>
      </c>
      <c r="BO147" s="63">
        <f t="shared" si="210"/>
        <v>0</v>
      </c>
      <c r="BP147" s="63">
        <f t="shared" si="211"/>
        <v>0</v>
      </c>
      <c r="BS147" s="166">
        <f t="shared" si="163"/>
        <v>0</v>
      </c>
      <c r="BT147" s="166">
        <f t="shared" si="164"/>
        <v>0</v>
      </c>
      <c r="BU147" s="166">
        <f t="shared" si="165"/>
        <v>0</v>
      </c>
      <c r="BV147" s="166">
        <f t="shared" si="166"/>
        <v>0</v>
      </c>
      <c r="BW147" s="166">
        <f t="shared" si="167"/>
        <v>0</v>
      </c>
      <c r="BX147" s="166">
        <f t="shared" si="168"/>
        <v>0</v>
      </c>
      <c r="BY147" s="166">
        <f t="shared" si="169"/>
        <v>0</v>
      </c>
      <c r="BZ147" s="166">
        <f t="shared" si="170"/>
        <v>0</v>
      </c>
      <c r="CA147" s="166">
        <f t="shared" si="171"/>
        <v>0</v>
      </c>
      <c r="CB147" s="166">
        <f t="shared" si="172"/>
        <v>0</v>
      </c>
      <c r="CC147" s="166">
        <f t="shared" si="173"/>
        <v>0</v>
      </c>
      <c r="CD147" s="166">
        <f t="shared" si="174"/>
        <v>0</v>
      </c>
    </row>
    <row r="148" spans="21:82" ht="12">
      <c r="U148" s="1" t="s">
        <v>133</v>
      </c>
      <c r="V148" s="41" t="s">
        <v>46</v>
      </c>
      <c r="W148" s="1" t="s">
        <v>46</v>
      </c>
      <c r="X148" s="61">
        <v>0</v>
      </c>
      <c r="Y148" s="61">
        <v>0</v>
      </c>
      <c r="Z148" s="61">
        <v>0</v>
      </c>
      <c r="AA148" s="61">
        <v>0</v>
      </c>
      <c r="AB148" s="61">
        <v>0</v>
      </c>
      <c r="AC148" s="61">
        <v>0</v>
      </c>
      <c r="AD148" s="61">
        <v>0</v>
      </c>
      <c r="AE148" s="61">
        <v>0</v>
      </c>
      <c r="AF148" s="61">
        <v>0</v>
      </c>
      <c r="AG148" s="61">
        <v>0</v>
      </c>
      <c r="AH148" s="61">
        <v>0</v>
      </c>
      <c r="AI148" s="61">
        <v>0</v>
      </c>
      <c r="AJ148" s="62">
        <v>0</v>
      </c>
      <c r="AL148" s="10" t="s">
        <v>46</v>
      </c>
      <c r="AM148" s="1" t="s">
        <v>129</v>
      </c>
      <c r="AN148" s="41" t="s">
        <v>46</v>
      </c>
      <c r="AO148" s="1" t="s">
        <v>46</v>
      </c>
      <c r="AP148" s="170">
        <v>0</v>
      </c>
      <c r="AQ148" s="170">
        <v>0</v>
      </c>
      <c r="AR148" s="170">
        <v>0</v>
      </c>
      <c r="AS148" s="170">
        <v>0</v>
      </c>
      <c r="AT148" s="170">
        <v>0</v>
      </c>
      <c r="AU148" s="170">
        <v>0</v>
      </c>
      <c r="AV148" s="170">
        <v>0</v>
      </c>
      <c r="AW148" s="170">
        <v>0</v>
      </c>
      <c r="AX148" s="170">
        <v>0</v>
      </c>
      <c r="AY148" s="170">
        <v>0</v>
      </c>
      <c r="AZ148" s="170">
        <v>0</v>
      </c>
      <c r="BA148" s="170">
        <v>0</v>
      </c>
      <c r="BB148" s="62">
        <v>0</v>
      </c>
      <c r="BC148" s="12" t="s">
        <v>46</v>
      </c>
      <c r="BE148" s="63">
        <f t="shared" si="200"/>
        <v>0</v>
      </c>
      <c r="BF148" s="63">
        <f t="shared" si="201"/>
        <v>0</v>
      </c>
      <c r="BG148" s="63">
        <f t="shared" si="202"/>
        <v>0</v>
      </c>
      <c r="BH148" s="63">
        <f t="shared" si="203"/>
        <v>0</v>
      </c>
      <c r="BI148" s="63">
        <f t="shared" si="204"/>
        <v>0</v>
      </c>
      <c r="BJ148" s="63">
        <f t="shared" si="205"/>
        <v>0</v>
      </c>
      <c r="BK148" s="63">
        <f t="shared" si="206"/>
        <v>0</v>
      </c>
      <c r="BL148" s="63">
        <f t="shared" si="207"/>
        <v>0</v>
      </c>
      <c r="BM148" s="63">
        <f t="shared" si="208"/>
        <v>0</v>
      </c>
      <c r="BN148" s="63">
        <f t="shared" si="209"/>
        <v>0</v>
      </c>
      <c r="BO148" s="63">
        <f t="shared" si="210"/>
        <v>0</v>
      </c>
      <c r="BP148" s="63">
        <f t="shared" si="211"/>
        <v>0</v>
      </c>
      <c r="BS148" s="166">
        <f t="shared" si="163"/>
        <v>0</v>
      </c>
      <c r="BT148" s="166">
        <f t="shared" si="164"/>
        <v>0</v>
      </c>
      <c r="BU148" s="166">
        <f t="shared" si="165"/>
        <v>0</v>
      </c>
      <c r="BV148" s="166">
        <f t="shared" si="166"/>
        <v>0</v>
      </c>
      <c r="BW148" s="166">
        <f t="shared" si="167"/>
        <v>0</v>
      </c>
      <c r="BX148" s="166">
        <f t="shared" si="168"/>
        <v>0</v>
      </c>
      <c r="BY148" s="166">
        <f t="shared" si="169"/>
        <v>0</v>
      </c>
      <c r="BZ148" s="166">
        <f t="shared" si="170"/>
        <v>0</v>
      </c>
      <c r="CA148" s="166">
        <f t="shared" si="171"/>
        <v>0</v>
      </c>
      <c r="CB148" s="166">
        <f t="shared" si="172"/>
        <v>0</v>
      </c>
      <c r="CC148" s="166">
        <f t="shared" si="173"/>
        <v>0</v>
      </c>
      <c r="CD148" s="166">
        <f t="shared" si="174"/>
        <v>0</v>
      </c>
    </row>
    <row r="149" spans="21:82" ht="12">
      <c r="U149" s="1" t="s">
        <v>133</v>
      </c>
      <c r="V149" s="41" t="s">
        <v>46</v>
      </c>
      <c r="W149" s="1" t="s">
        <v>46</v>
      </c>
      <c r="X149" s="61">
        <v>0</v>
      </c>
      <c r="Y149" s="61">
        <v>0</v>
      </c>
      <c r="Z149" s="61">
        <v>0</v>
      </c>
      <c r="AA149" s="61">
        <v>0</v>
      </c>
      <c r="AB149" s="61">
        <v>0</v>
      </c>
      <c r="AC149" s="61">
        <v>0</v>
      </c>
      <c r="AD149" s="61">
        <v>0</v>
      </c>
      <c r="AE149" s="61">
        <v>0</v>
      </c>
      <c r="AF149" s="61">
        <v>0</v>
      </c>
      <c r="AG149" s="61">
        <v>0</v>
      </c>
      <c r="AH149" s="61">
        <v>0</v>
      </c>
      <c r="AI149" s="61">
        <v>0</v>
      </c>
      <c r="AJ149" s="62">
        <v>0</v>
      </c>
      <c r="AM149" s="1" t="s">
        <v>129</v>
      </c>
      <c r="AN149" s="41" t="s">
        <v>46</v>
      </c>
      <c r="AO149" s="1" t="s">
        <v>46</v>
      </c>
      <c r="AP149" s="170">
        <v>0</v>
      </c>
      <c r="AQ149" s="170">
        <v>0</v>
      </c>
      <c r="AR149" s="170">
        <v>0</v>
      </c>
      <c r="AS149" s="170">
        <v>0</v>
      </c>
      <c r="AT149" s="170">
        <v>0</v>
      </c>
      <c r="AU149" s="170">
        <v>0</v>
      </c>
      <c r="AV149" s="170">
        <v>0</v>
      </c>
      <c r="AW149" s="170">
        <v>0</v>
      </c>
      <c r="AX149" s="170">
        <v>0</v>
      </c>
      <c r="AY149" s="170">
        <v>0</v>
      </c>
      <c r="AZ149" s="170">
        <v>0</v>
      </c>
      <c r="BA149" s="170">
        <v>0</v>
      </c>
      <c r="BB149" s="62">
        <v>0</v>
      </c>
      <c r="BC149" s="12" t="s">
        <v>46</v>
      </c>
      <c r="BE149" s="63">
        <f t="shared" si="200"/>
        <v>0</v>
      </c>
      <c r="BF149" s="63">
        <f t="shared" si="201"/>
        <v>0</v>
      </c>
      <c r="BG149" s="63">
        <f t="shared" si="202"/>
        <v>0</v>
      </c>
      <c r="BH149" s="63">
        <f t="shared" si="203"/>
        <v>0</v>
      </c>
      <c r="BI149" s="63">
        <f t="shared" si="204"/>
        <v>0</v>
      </c>
      <c r="BJ149" s="63">
        <f t="shared" si="205"/>
        <v>0</v>
      </c>
      <c r="BK149" s="63">
        <f t="shared" si="206"/>
        <v>0</v>
      </c>
      <c r="BL149" s="63">
        <f t="shared" si="207"/>
        <v>0</v>
      </c>
      <c r="BM149" s="63">
        <f t="shared" si="208"/>
        <v>0</v>
      </c>
      <c r="BN149" s="63">
        <f t="shared" si="209"/>
        <v>0</v>
      </c>
      <c r="BO149" s="63">
        <f t="shared" si="210"/>
        <v>0</v>
      </c>
      <c r="BP149" s="63">
        <f t="shared" si="211"/>
        <v>0</v>
      </c>
      <c r="BS149" s="166">
        <f t="shared" si="163"/>
        <v>0</v>
      </c>
      <c r="BT149" s="166">
        <f t="shared" si="164"/>
        <v>0</v>
      </c>
      <c r="BU149" s="166">
        <f t="shared" si="165"/>
        <v>0</v>
      </c>
      <c r="BV149" s="166">
        <f t="shared" si="166"/>
        <v>0</v>
      </c>
      <c r="BW149" s="166">
        <f t="shared" si="167"/>
        <v>0</v>
      </c>
      <c r="BX149" s="166">
        <f t="shared" si="168"/>
        <v>0</v>
      </c>
      <c r="BY149" s="166">
        <f t="shared" si="169"/>
        <v>0</v>
      </c>
      <c r="BZ149" s="166">
        <f t="shared" si="170"/>
        <v>0</v>
      </c>
      <c r="CA149" s="166">
        <f t="shared" si="171"/>
        <v>0</v>
      </c>
      <c r="CB149" s="166">
        <f t="shared" si="172"/>
        <v>0</v>
      </c>
      <c r="CC149" s="166">
        <f t="shared" si="173"/>
        <v>0</v>
      </c>
      <c r="CD149" s="166">
        <f t="shared" si="174"/>
        <v>0</v>
      </c>
    </row>
    <row r="150" spans="21:82" ht="12">
      <c r="U150" s="1" t="s">
        <v>133</v>
      </c>
      <c r="V150" s="41" t="s">
        <v>46</v>
      </c>
      <c r="W150" s="1" t="s">
        <v>46</v>
      </c>
      <c r="X150" s="61">
        <v>0</v>
      </c>
      <c r="Y150" s="61">
        <v>0</v>
      </c>
      <c r="Z150" s="61">
        <v>0</v>
      </c>
      <c r="AA150" s="61">
        <v>0</v>
      </c>
      <c r="AB150" s="61">
        <v>0</v>
      </c>
      <c r="AC150" s="61">
        <v>0</v>
      </c>
      <c r="AD150" s="61">
        <v>0</v>
      </c>
      <c r="AE150" s="61">
        <v>0</v>
      </c>
      <c r="AF150" s="61">
        <v>0</v>
      </c>
      <c r="AG150" s="61">
        <v>0</v>
      </c>
      <c r="AH150" s="61">
        <v>0</v>
      </c>
      <c r="AI150" s="61">
        <v>0</v>
      </c>
      <c r="AJ150" s="62">
        <v>0</v>
      </c>
      <c r="AM150" s="1" t="s">
        <v>129</v>
      </c>
      <c r="AN150" s="41" t="s">
        <v>46</v>
      </c>
      <c r="AO150" s="1" t="s">
        <v>46</v>
      </c>
      <c r="AP150" s="170">
        <v>0</v>
      </c>
      <c r="AQ150" s="170">
        <v>0</v>
      </c>
      <c r="AR150" s="170">
        <v>0</v>
      </c>
      <c r="AS150" s="170">
        <v>0</v>
      </c>
      <c r="AT150" s="170">
        <v>0</v>
      </c>
      <c r="AU150" s="170">
        <v>0</v>
      </c>
      <c r="AV150" s="170">
        <v>0</v>
      </c>
      <c r="AW150" s="170">
        <v>0</v>
      </c>
      <c r="AX150" s="170">
        <v>0</v>
      </c>
      <c r="AY150" s="170">
        <v>0</v>
      </c>
      <c r="AZ150" s="170">
        <v>0</v>
      </c>
      <c r="BA150" s="170">
        <v>0</v>
      </c>
      <c r="BB150" s="62">
        <v>0</v>
      </c>
      <c r="BC150" s="12" t="s">
        <v>46</v>
      </c>
      <c r="BE150" s="63">
        <f t="shared" si="200"/>
        <v>0</v>
      </c>
      <c r="BF150" s="63">
        <f t="shared" si="201"/>
        <v>0</v>
      </c>
      <c r="BG150" s="63">
        <f t="shared" si="202"/>
        <v>0</v>
      </c>
      <c r="BH150" s="63">
        <f t="shared" si="203"/>
        <v>0</v>
      </c>
      <c r="BI150" s="63">
        <f t="shared" si="204"/>
        <v>0</v>
      </c>
      <c r="BJ150" s="63">
        <f t="shared" si="205"/>
        <v>0</v>
      </c>
      <c r="BK150" s="63">
        <f t="shared" si="206"/>
        <v>0</v>
      </c>
      <c r="BL150" s="63">
        <f t="shared" si="207"/>
        <v>0</v>
      </c>
      <c r="BM150" s="63">
        <f t="shared" si="208"/>
        <v>0</v>
      </c>
      <c r="BN150" s="63">
        <f t="shared" si="209"/>
        <v>0</v>
      </c>
      <c r="BO150" s="63">
        <f t="shared" si="210"/>
        <v>0</v>
      </c>
      <c r="BP150" s="63">
        <f t="shared" si="211"/>
        <v>0</v>
      </c>
      <c r="BS150" s="166">
        <f t="shared" si="163"/>
        <v>0</v>
      </c>
      <c r="BT150" s="166">
        <f t="shared" si="164"/>
        <v>0</v>
      </c>
      <c r="BU150" s="166">
        <f t="shared" si="165"/>
        <v>0</v>
      </c>
      <c r="BV150" s="166">
        <f t="shared" si="166"/>
        <v>0</v>
      </c>
      <c r="BW150" s="166">
        <f t="shared" si="167"/>
        <v>0</v>
      </c>
      <c r="BX150" s="166">
        <f t="shared" si="168"/>
        <v>0</v>
      </c>
      <c r="BY150" s="166">
        <f t="shared" si="169"/>
        <v>0</v>
      </c>
      <c r="BZ150" s="166">
        <f t="shared" si="170"/>
        <v>0</v>
      </c>
      <c r="CA150" s="166">
        <f t="shared" si="171"/>
        <v>0</v>
      </c>
      <c r="CB150" s="166">
        <f t="shared" si="172"/>
        <v>0</v>
      </c>
      <c r="CC150" s="166">
        <f t="shared" si="173"/>
        <v>0</v>
      </c>
      <c r="CD150" s="166">
        <f t="shared" si="174"/>
        <v>0</v>
      </c>
    </row>
    <row r="151" spans="21:82" ht="12">
      <c r="U151" s="1" t="s">
        <v>133</v>
      </c>
      <c r="V151" s="41" t="s">
        <v>46</v>
      </c>
      <c r="W151" s="1" t="s">
        <v>46</v>
      </c>
      <c r="X151" s="61">
        <v>0</v>
      </c>
      <c r="Y151" s="61">
        <v>0</v>
      </c>
      <c r="Z151" s="61">
        <v>0</v>
      </c>
      <c r="AA151" s="61">
        <v>0</v>
      </c>
      <c r="AB151" s="61">
        <v>0</v>
      </c>
      <c r="AC151" s="61">
        <v>0</v>
      </c>
      <c r="AD151" s="61">
        <v>0</v>
      </c>
      <c r="AE151" s="61">
        <v>0</v>
      </c>
      <c r="AF151" s="61">
        <v>0</v>
      </c>
      <c r="AG151" s="61">
        <v>0</v>
      </c>
      <c r="AH151" s="61">
        <v>0</v>
      </c>
      <c r="AI151" s="61">
        <v>0</v>
      </c>
      <c r="AJ151" s="62">
        <v>0</v>
      </c>
      <c r="AM151" s="1" t="s">
        <v>129</v>
      </c>
      <c r="AN151" s="41" t="s">
        <v>46</v>
      </c>
      <c r="AO151" s="1" t="s">
        <v>46</v>
      </c>
      <c r="AP151" s="170">
        <v>0</v>
      </c>
      <c r="AQ151" s="170">
        <v>0</v>
      </c>
      <c r="AR151" s="170">
        <v>0</v>
      </c>
      <c r="AS151" s="170">
        <v>0</v>
      </c>
      <c r="AT151" s="170">
        <v>0</v>
      </c>
      <c r="AU151" s="170">
        <v>0</v>
      </c>
      <c r="AV151" s="170">
        <v>0</v>
      </c>
      <c r="AW151" s="170">
        <v>0</v>
      </c>
      <c r="AX151" s="170">
        <v>0</v>
      </c>
      <c r="AY151" s="170">
        <v>0</v>
      </c>
      <c r="AZ151" s="170">
        <v>0</v>
      </c>
      <c r="BA151" s="170">
        <v>0</v>
      </c>
      <c r="BB151" s="62">
        <v>0</v>
      </c>
      <c r="BC151" s="12" t="s">
        <v>46</v>
      </c>
      <c r="BE151" s="63">
        <f t="shared" si="200"/>
        <v>0</v>
      </c>
      <c r="BF151" s="63">
        <f t="shared" si="201"/>
        <v>0</v>
      </c>
      <c r="BG151" s="63">
        <f t="shared" si="202"/>
        <v>0</v>
      </c>
      <c r="BH151" s="63">
        <f t="shared" si="203"/>
        <v>0</v>
      </c>
      <c r="BI151" s="63">
        <f t="shared" si="204"/>
        <v>0</v>
      </c>
      <c r="BJ151" s="63">
        <f t="shared" si="205"/>
        <v>0</v>
      </c>
      <c r="BK151" s="63">
        <f t="shared" si="206"/>
        <v>0</v>
      </c>
      <c r="BL151" s="63">
        <f t="shared" si="207"/>
        <v>0</v>
      </c>
      <c r="BM151" s="63">
        <f t="shared" si="208"/>
        <v>0</v>
      </c>
      <c r="BN151" s="63">
        <f t="shared" si="209"/>
        <v>0</v>
      </c>
      <c r="BO151" s="63">
        <f t="shared" si="210"/>
        <v>0</v>
      </c>
      <c r="BP151" s="63">
        <f t="shared" si="211"/>
        <v>0</v>
      </c>
      <c r="BS151" s="166">
        <f t="shared" si="163"/>
        <v>0</v>
      </c>
      <c r="BT151" s="166">
        <f t="shared" si="164"/>
        <v>0</v>
      </c>
      <c r="BU151" s="166">
        <f t="shared" si="165"/>
        <v>0</v>
      </c>
      <c r="BV151" s="166">
        <f t="shared" si="166"/>
        <v>0</v>
      </c>
      <c r="BW151" s="166">
        <f t="shared" si="167"/>
        <v>0</v>
      </c>
      <c r="BX151" s="166">
        <f t="shared" si="168"/>
        <v>0</v>
      </c>
      <c r="BY151" s="166">
        <f t="shared" si="169"/>
        <v>0</v>
      </c>
      <c r="BZ151" s="166">
        <f t="shared" si="170"/>
        <v>0</v>
      </c>
      <c r="CA151" s="166">
        <f t="shared" si="171"/>
        <v>0</v>
      </c>
      <c r="CB151" s="166">
        <f t="shared" si="172"/>
        <v>0</v>
      </c>
      <c r="CC151" s="166">
        <f t="shared" si="173"/>
        <v>0</v>
      </c>
      <c r="CD151" s="166">
        <f t="shared" si="174"/>
        <v>0</v>
      </c>
    </row>
    <row r="152" spans="21:82" ht="12">
      <c r="U152" s="1" t="s">
        <v>133</v>
      </c>
      <c r="V152" s="41" t="s">
        <v>46</v>
      </c>
      <c r="W152" s="1" t="s">
        <v>46</v>
      </c>
      <c r="X152" s="61">
        <v>0</v>
      </c>
      <c r="Y152" s="61">
        <v>0</v>
      </c>
      <c r="Z152" s="61">
        <v>0</v>
      </c>
      <c r="AA152" s="61">
        <v>0</v>
      </c>
      <c r="AB152" s="61">
        <v>0</v>
      </c>
      <c r="AC152" s="61">
        <v>0</v>
      </c>
      <c r="AD152" s="61">
        <v>0</v>
      </c>
      <c r="AE152" s="61">
        <v>0</v>
      </c>
      <c r="AF152" s="61">
        <v>0</v>
      </c>
      <c r="AG152" s="61">
        <v>0</v>
      </c>
      <c r="AH152" s="61">
        <v>0</v>
      </c>
      <c r="AI152" s="61">
        <v>0</v>
      </c>
      <c r="AJ152" s="62">
        <v>0</v>
      </c>
      <c r="AN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167"/>
      <c r="BA152" s="167"/>
      <c r="BC152" s="2"/>
      <c r="BE152" s="63">
        <f t="shared" si="200"/>
        <v>0</v>
      </c>
      <c r="BF152" s="63">
        <f t="shared" si="201"/>
        <v>0</v>
      </c>
      <c r="BG152" s="63">
        <f t="shared" si="202"/>
        <v>0</v>
      </c>
      <c r="BH152" s="63">
        <f t="shared" si="203"/>
        <v>0</v>
      </c>
      <c r="BI152" s="63">
        <f t="shared" si="204"/>
        <v>0</v>
      </c>
      <c r="BJ152" s="63">
        <f t="shared" si="205"/>
        <v>0</v>
      </c>
      <c r="BK152" s="63">
        <f t="shared" si="206"/>
        <v>0</v>
      </c>
      <c r="BL152" s="63">
        <f t="shared" si="207"/>
        <v>0</v>
      </c>
      <c r="BM152" s="63">
        <f t="shared" si="208"/>
        <v>0</v>
      </c>
      <c r="BN152" s="63">
        <f t="shared" si="209"/>
        <v>0</v>
      </c>
      <c r="BO152" s="63">
        <f t="shared" si="210"/>
        <v>0</v>
      </c>
      <c r="BP152" s="63">
        <f t="shared" si="211"/>
        <v>0</v>
      </c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</row>
    <row r="153" spans="21:82" ht="12">
      <c r="U153" s="1" t="s">
        <v>133</v>
      </c>
      <c r="V153" s="41" t="s">
        <v>46</v>
      </c>
      <c r="W153" s="1" t="s">
        <v>46</v>
      </c>
      <c r="X153" s="61">
        <v>0</v>
      </c>
      <c r="Y153" s="61">
        <v>0</v>
      </c>
      <c r="Z153" s="61">
        <v>0</v>
      </c>
      <c r="AA153" s="61">
        <v>0</v>
      </c>
      <c r="AB153" s="61">
        <v>0</v>
      </c>
      <c r="AC153" s="61">
        <v>0</v>
      </c>
      <c r="AD153" s="61">
        <v>0</v>
      </c>
      <c r="AE153" s="61">
        <v>0</v>
      </c>
      <c r="AF153" s="61">
        <v>0</v>
      </c>
      <c r="AG153" s="61">
        <v>0</v>
      </c>
      <c r="AH153" s="61">
        <v>0</v>
      </c>
      <c r="AI153" s="61">
        <v>0</v>
      </c>
      <c r="AJ153" s="62">
        <v>0</v>
      </c>
      <c r="BE153" s="63">
        <f t="shared" si="200"/>
        <v>0</v>
      </c>
      <c r="BF153" s="63">
        <f t="shared" si="201"/>
        <v>0</v>
      </c>
      <c r="BG153" s="63">
        <f t="shared" si="202"/>
        <v>0</v>
      </c>
      <c r="BH153" s="63">
        <f t="shared" si="203"/>
        <v>0</v>
      </c>
      <c r="BI153" s="63">
        <f t="shared" si="204"/>
        <v>0</v>
      </c>
      <c r="BJ153" s="63">
        <f t="shared" si="205"/>
        <v>0</v>
      </c>
      <c r="BK153" s="63">
        <f t="shared" si="206"/>
        <v>0</v>
      </c>
      <c r="BL153" s="63">
        <f t="shared" si="207"/>
        <v>0</v>
      </c>
      <c r="BM153" s="63">
        <f t="shared" si="208"/>
        <v>0</v>
      </c>
      <c r="BN153" s="63">
        <f t="shared" si="209"/>
        <v>0</v>
      </c>
      <c r="BO153" s="63">
        <f t="shared" si="210"/>
        <v>0</v>
      </c>
      <c r="BP153" s="63">
        <f t="shared" si="211"/>
        <v>0</v>
      </c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</row>
    <row r="154" spans="21:82" ht="12">
      <c r="U154" s="1" t="s">
        <v>133</v>
      </c>
      <c r="V154" s="41" t="s">
        <v>46</v>
      </c>
      <c r="W154" s="1" t="s">
        <v>46</v>
      </c>
      <c r="X154" s="61">
        <v>0</v>
      </c>
      <c r="Y154" s="61">
        <v>0</v>
      </c>
      <c r="Z154" s="61">
        <v>0</v>
      </c>
      <c r="AA154" s="61">
        <v>0</v>
      </c>
      <c r="AB154" s="61">
        <v>0</v>
      </c>
      <c r="AC154" s="61">
        <v>0</v>
      </c>
      <c r="AD154" s="61">
        <v>0</v>
      </c>
      <c r="AE154" s="61">
        <v>0</v>
      </c>
      <c r="AF154" s="61">
        <v>0</v>
      </c>
      <c r="AG154" s="61">
        <v>0</v>
      </c>
      <c r="AH154" s="61">
        <v>0</v>
      </c>
      <c r="AI154" s="61">
        <v>0</v>
      </c>
      <c r="AJ154" s="62">
        <v>0</v>
      </c>
      <c r="BE154" s="63">
        <f t="shared" si="200"/>
        <v>0</v>
      </c>
      <c r="BF154" s="63">
        <f t="shared" si="201"/>
        <v>0</v>
      </c>
      <c r="BG154" s="63">
        <f t="shared" si="202"/>
        <v>0</v>
      </c>
      <c r="BH154" s="63">
        <f t="shared" si="203"/>
        <v>0</v>
      </c>
      <c r="BI154" s="63">
        <f t="shared" si="204"/>
        <v>0</v>
      </c>
      <c r="BJ154" s="63">
        <f t="shared" si="205"/>
        <v>0</v>
      </c>
      <c r="BK154" s="63">
        <f t="shared" si="206"/>
        <v>0</v>
      </c>
      <c r="BL154" s="63">
        <f t="shared" si="207"/>
        <v>0</v>
      </c>
      <c r="BM154" s="63">
        <f t="shared" si="208"/>
        <v>0</v>
      </c>
      <c r="BN154" s="63">
        <f t="shared" si="209"/>
        <v>0</v>
      </c>
      <c r="BO154" s="63">
        <f t="shared" si="210"/>
        <v>0</v>
      </c>
      <c r="BP154" s="63">
        <f t="shared" si="211"/>
        <v>0</v>
      </c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</row>
    <row r="155" spans="21:82" ht="12">
      <c r="U155" s="1" t="s">
        <v>134</v>
      </c>
      <c r="V155" s="41" t="s">
        <v>46</v>
      </c>
      <c r="W155" s="1" t="s">
        <v>46</v>
      </c>
      <c r="X155" s="61">
        <v>0</v>
      </c>
      <c r="Y155" s="61">
        <v>0</v>
      </c>
      <c r="Z155" s="61">
        <v>0</v>
      </c>
      <c r="AA155" s="61">
        <v>0</v>
      </c>
      <c r="AB155" s="61">
        <v>0</v>
      </c>
      <c r="AC155" s="61">
        <v>0</v>
      </c>
      <c r="AD155" s="61">
        <v>0</v>
      </c>
      <c r="AE155" s="61">
        <v>0</v>
      </c>
      <c r="AF155" s="61">
        <v>0</v>
      </c>
      <c r="AG155" s="61">
        <v>0</v>
      </c>
      <c r="AH155" s="61">
        <v>0</v>
      </c>
      <c r="AI155" s="61">
        <v>0</v>
      </c>
      <c r="AJ155" s="62">
        <v>0</v>
      </c>
      <c r="BE155" s="63">
        <f t="shared" si="200"/>
        <v>0</v>
      </c>
      <c r="BF155" s="63">
        <f t="shared" si="201"/>
        <v>0</v>
      </c>
      <c r="BG155" s="63">
        <f t="shared" si="202"/>
        <v>0</v>
      </c>
      <c r="BH155" s="63">
        <f t="shared" si="203"/>
        <v>0</v>
      </c>
      <c r="BI155" s="63">
        <f t="shared" si="204"/>
        <v>0</v>
      </c>
      <c r="BJ155" s="63">
        <f t="shared" si="205"/>
        <v>0</v>
      </c>
      <c r="BK155" s="63">
        <f t="shared" si="206"/>
        <v>0</v>
      </c>
      <c r="BL155" s="63">
        <f t="shared" si="207"/>
        <v>0</v>
      </c>
      <c r="BM155" s="63">
        <f t="shared" si="208"/>
        <v>0</v>
      </c>
      <c r="BN155" s="63">
        <f t="shared" si="209"/>
        <v>0</v>
      </c>
      <c r="BO155" s="63">
        <f t="shared" si="210"/>
        <v>0</v>
      </c>
      <c r="BP155" s="63">
        <f t="shared" si="211"/>
        <v>0</v>
      </c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</row>
    <row r="156" spans="20:82" ht="12">
      <c r="T156" s="2" t="s">
        <v>46</v>
      </c>
      <c r="U156" s="1" t="s">
        <v>134</v>
      </c>
      <c r="V156" s="41" t="s">
        <v>46</v>
      </c>
      <c r="W156" s="1" t="s">
        <v>46</v>
      </c>
      <c r="X156" s="61">
        <v>0</v>
      </c>
      <c r="Y156" s="61">
        <v>0</v>
      </c>
      <c r="Z156" s="61">
        <v>0</v>
      </c>
      <c r="AA156" s="61">
        <v>0</v>
      </c>
      <c r="AB156" s="61">
        <v>0</v>
      </c>
      <c r="AC156" s="61">
        <v>0</v>
      </c>
      <c r="AD156" s="61">
        <v>0</v>
      </c>
      <c r="AE156" s="61">
        <v>0</v>
      </c>
      <c r="AF156" s="61">
        <v>0</v>
      </c>
      <c r="AG156" s="61">
        <v>0</v>
      </c>
      <c r="AH156" s="61">
        <v>0</v>
      </c>
      <c r="AI156" s="61">
        <v>0</v>
      </c>
      <c r="AJ156" s="62">
        <v>0</v>
      </c>
      <c r="BE156" s="63">
        <f t="shared" si="200"/>
        <v>0</v>
      </c>
      <c r="BF156" s="63">
        <f t="shared" si="201"/>
        <v>0</v>
      </c>
      <c r="BG156" s="63">
        <f t="shared" si="202"/>
        <v>0</v>
      </c>
      <c r="BH156" s="63">
        <f t="shared" si="203"/>
        <v>0</v>
      </c>
      <c r="BI156" s="63">
        <f t="shared" si="204"/>
        <v>0</v>
      </c>
      <c r="BJ156" s="63">
        <f t="shared" si="205"/>
        <v>0</v>
      </c>
      <c r="BK156" s="63">
        <f t="shared" si="206"/>
        <v>0</v>
      </c>
      <c r="BL156" s="63">
        <f t="shared" si="207"/>
        <v>0</v>
      </c>
      <c r="BM156" s="63">
        <f t="shared" si="208"/>
        <v>0</v>
      </c>
      <c r="BN156" s="63">
        <f t="shared" si="209"/>
        <v>0</v>
      </c>
      <c r="BO156" s="63">
        <f t="shared" si="210"/>
        <v>0</v>
      </c>
      <c r="BP156" s="63">
        <f t="shared" si="211"/>
        <v>0</v>
      </c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</row>
    <row r="157" spans="21:82" ht="12">
      <c r="U157" s="1" t="s">
        <v>134</v>
      </c>
      <c r="V157" s="41" t="s">
        <v>46</v>
      </c>
      <c r="W157" s="1" t="s">
        <v>46</v>
      </c>
      <c r="X157" s="61">
        <v>0</v>
      </c>
      <c r="Y157" s="61">
        <v>0</v>
      </c>
      <c r="Z157" s="61">
        <v>0</v>
      </c>
      <c r="AA157" s="61">
        <v>0</v>
      </c>
      <c r="AB157" s="61">
        <v>0</v>
      </c>
      <c r="AC157" s="61">
        <v>0</v>
      </c>
      <c r="AD157" s="61">
        <v>0</v>
      </c>
      <c r="AE157" s="61">
        <v>0</v>
      </c>
      <c r="AF157" s="61">
        <v>0</v>
      </c>
      <c r="AG157" s="61">
        <v>0</v>
      </c>
      <c r="AH157" s="61">
        <v>0</v>
      </c>
      <c r="AI157" s="61">
        <v>0</v>
      </c>
      <c r="AJ157" s="62">
        <v>0</v>
      </c>
      <c r="BE157" s="63">
        <f t="shared" si="200"/>
        <v>0</v>
      </c>
      <c r="BF157" s="63">
        <f t="shared" si="201"/>
        <v>0</v>
      </c>
      <c r="BG157" s="63">
        <f t="shared" si="202"/>
        <v>0</v>
      </c>
      <c r="BH157" s="63">
        <f t="shared" si="203"/>
        <v>0</v>
      </c>
      <c r="BI157" s="63">
        <f t="shared" si="204"/>
        <v>0</v>
      </c>
      <c r="BJ157" s="63">
        <f t="shared" si="205"/>
        <v>0</v>
      </c>
      <c r="BK157" s="63">
        <f t="shared" si="206"/>
        <v>0</v>
      </c>
      <c r="BL157" s="63">
        <f t="shared" si="207"/>
        <v>0</v>
      </c>
      <c r="BM157" s="63">
        <f t="shared" si="208"/>
        <v>0</v>
      </c>
      <c r="BN157" s="63">
        <f t="shared" si="209"/>
        <v>0</v>
      </c>
      <c r="BO157" s="63">
        <f t="shared" si="210"/>
        <v>0</v>
      </c>
      <c r="BP157" s="63">
        <f t="shared" si="211"/>
        <v>0</v>
      </c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</row>
    <row r="158" spans="21:82" ht="12">
      <c r="U158" s="1" t="s">
        <v>134</v>
      </c>
      <c r="V158" s="41" t="s">
        <v>46</v>
      </c>
      <c r="W158" s="1" t="s">
        <v>46</v>
      </c>
      <c r="X158" s="61">
        <v>0</v>
      </c>
      <c r="Y158" s="61">
        <v>0</v>
      </c>
      <c r="Z158" s="61">
        <v>0</v>
      </c>
      <c r="AA158" s="61">
        <v>0</v>
      </c>
      <c r="AB158" s="61">
        <v>0</v>
      </c>
      <c r="AC158" s="61">
        <v>0</v>
      </c>
      <c r="AD158" s="61">
        <v>0</v>
      </c>
      <c r="AE158" s="61">
        <v>0</v>
      </c>
      <c r="AF158" s="61">
        <v>0</v>
      </c>
      <c r="AG158" s="61">
        <v>0</v>
      </c>
      <c r="AH158" s="61">
        <v>0</v>
      </c>
      <c r="AI158" s="61">
        <v>0</v>
      </c>
      <c r="AJ158" s="62">
        <v>0</v>
      </c>
      <c r="BE158" s="63">
        <f t="shared" si="200"/>
        <v>0</v>
      </c>
      <c r="BF158" s="63">
        <f t="shared" si="201"/>
        <v>0</v>
      </c>
      <c r="BG158" s="63">
        <f t="shared" si="202"/>
        <v>0</v>
      </c>
      <c r="BH158" s="63">
        <f t="shared" si="203"/>
        <v>0</v>
      </c>
      <c r="BI158" s="63">
        <f t="shared" si="204"/>
        <v>0</v>
      </c>
      <c r="BJ158" s="63">
        <f t="shared" si="205"/>
        <v>0</v>
      </c>
      <c r="BK158" s="63">
        <f t="shared" si="206"/>
        <v>0</v>
      </c>
      <c r="BL158" s="63">
        <f t="shared" si="207"/>
        <v>0</v>
      </c>
      <c r="BM158" s="63">
        <f t="shared" si="208"/>
        <v>0</v>
      </c>
      <c r="BN158" s="63">
        <f t="shared" si="209"/>
        <v>0</v>
      </c>
      <c r="BO158" s="63">
        <f t="shared" si="210"/>
        <v>0</v>
      </c>
      <c r="BP158" s="63">
        <f t="shared" si="211"/>
        <v>0</v>
      </c>
      <c r="BR158" s="2" t="s">
        <v>46</v>
      </c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</row>
    <row r="159" spans="21:82" ht="12">
      <c r="U159" s="1" t="s">
        <v>134</v>
      </c>
      <c r="V159" s="41" t="s">
        <v>46</v>
      </c>
      <c r="W159" s="1" t="s">
        <v>46</v>
      </c>
      <c r="X159" s="61">
        <v>0</v>
      </c>
      <c r="Y159" s="61">
        <v>0</v>
      </c>
      <c r="Z159" s="61">
        <v>0</v>
      </c>
      <c r="AA159" s="61">
        <v>0</v>
      </c>
      <c r="AB159" s="61">
        <v>0</v>
      </c>
      <c r="AC159" s="61">
        <v>0</v>
      </c>
      <c r="AD159" s="61">
        <v>0</v>
      </c>
      <c r="AE159" s="61">
        <v>0</v>
      </c>
      <c r="AF159" s="61">
        <v>0</v>
      </c>
      <c r="AG159" s="61">
        <v>0</v>
      </c>
      <c r="AH159" s="61">
        <v>0</v>
      </c>
      <c r="AI159" s="61">
        <v>0</v>
      </c>
      <c r="AJ159" s="62">
        <v>0</v>
      </c>
      <c r="BE159" s="63">
        <f t="shared" si="200"/>
        <v>0</v>
      </c>
      <c r="BF159" s="63">
        <f t="shared" si="201"/>
        <v>0</v>
      </c>
      <c r="BG159" s="63">
        <f t="shared" si="202"/>
        <v>0</v>
      </c>
      <c r="BH159" s="63">
        <f t="shared" si="203"/>
        <v>0</v>
      </c>
      <c r="BI159" s="63">
        <f t="shared" si="204"/>
        <v>0</v>
      </c>
      <c r="BJ159" s="63">
        <f t="shared" si="205"/>
        <v>0</v>
      </c>
      <c r="BK159" s="63">
        <f t="shared" si="206"/>
        <v>0</v>
      </c>
      <c r="BL159" s="63">
        <f t="shared" si="207"/>
        <v>0</v>
      </c>
      <c r="BM159" s="63">
        <f t="shared" si="208"/>
        <v>0</v>
      </c>
      <c r="BN159" s="63">
        <f t="shared" si="209"/>
        <v>0</v>
      </c>
      <c r="BO159" s="63">
        <f t="shared" si="210"/>
        <v>0</v>
      </c>
      <c r="BP159" s="63">
        <f t="shared" si="211"/>
        <v>0</v>
      </c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</row>
    <row r="160" spans="21:82" ht="12">
      <c r="U160" s="1" t="s">
        <v>134</v>
      </c>
      <c r="V160" s="41" t="s">
        <v>46</v>
      </c>
      <c r="W160" s="1" t="s">
        <v>46</v>
      </c>
      <c r="X160" s="61">
        <v>0</v>
      </c>
      <c r="Y160" s="61">
        <v>0</v>
      </c>
      <c r="Z160" s="61">
        <v>0</v>
      </c>
      <c r="AA160" s="61">
        <v>0</v>
      </c>
      <c r="AB160" s="61">
        <v>0</v>
      </c>
      <c r="AC160" s="61">
        <v>0</v>
      </c>
      <c r="AD160" s="61">
        <v>0</v>
      </c>
      <c r="AE160" s="61">
        <v>0</v>
      </c>
      <c r="AF160" s="61">
        <v>0</v>
      </c>
      <c r="AG160" s="61">
        <v>0</v>
      </c>
      <c r="AH160" s="61">
        <v>0</v>
      </c>
      <c r="AI160" s="61">
        <v>0</v>
      </c>
      <c r="AJ160" s="62">
        <v>0</v>
      </c>
      <c r="BE160" s="63">
        <f t="shared" si="200"/>
        <v>0</v>
      </c>
      <c r="BF160" s="63">
        <f t="shared" si="201"/>
        <v>0</v>
      </c>
      <c r="BG160" s="63">
        <f t="shared" si="202"/>
        <v>0</v>
      </c>
      <c r="BH160" s="63">
        <f t="shared" si="203"/>
        <v>0</v>
      </c>
      <c r="BI160" s="63">
        <f t="shared" si="204"/>
        <v>0</v>
      </c>
      <c r="BJ160" s="63">
        <f t="shared" si="205"/>
        <v>0</v>
      </c>
      <c r="BK160" s="63">
        <f t="shared" si="206"/>
        <v>0</v>
      </c>
      <c r="BL160" s="63">
        <f t="shared" si="207"/>
        <v>0</v>
      </c>
      <c r="BM160" s="63">
        <f t="shared" si="208"/>
        <v>0</v>
      </c>
      <c r="BN160" s="63">
        <f t="shared" si="209"/>
        <v>0</v>
      </c>
      <c r="BO160" s="63">
        <f t="shared" si="210"/>
        <v>0</v>
      </c>
      <c r="BP160" s="63">
        <f t="shared" si="211"/>
        <v>0</v>
      </c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</row>
    <row r="161" spans="21:82" ht="12">
      <c r="U161" s="1" t="s">
        <v>134</v>
      </c>
      <c r="V161" s="41" t="s">
        <v>46</v>
      </c>
      <c r="W161" s="1" t="s">
        <v>46</v>
      </c>
      <c r="X161" s="61">
        <v>0</v>
      </c>
      <c r="Y161" s="61">
        <v>0</v>
      </c>
      <c r="Z161" s="61">
        <v>0</v>
      </c>
      <c r="AA161" s="61">
        <v>0</v>
      </c>
      <c r="AB161" s="61">
        <v>0</v>
      </c>
      <c r="AC161" s="61">
        <v>0</v>
      </c>
      <c r="AD161" s="61">
        <v>0</v>
      </c>
      <c r="AE161" s="61">
        <v>0</v>
      </c>
      <c r="AF161" s="61">
        <v>0</v>
      </c>
      <c r="AG161" s="61">
        <v>0</v>
      </c>
      <c r="AH161" s="61">
        <v>0</v>
      </c>
      <c r="AI161" s="61">
        <v>0</v>
      </c>
      <c r="AJ161" s="62">
        <v>0</v>
      </c>
      <c r="BE161" s="63">
        <f t="shared" si="200"/>
        <v>0</v>
      </c>
      <c r="BF161" s="63">
        <f t="shared" si="201"/>
        <v>0</v>
      </c>
      <c r="BG161" s="63">
        <f t="shared" si="202"/>
        <v>0</v>
      </c>
      <c r="BH161" s="63">
        <f t="shared" si="203"/>
        <v>0</v>
      </c>
      <c r="BI161" s="63">
        <f t="shared" si="204"/>
        <v>0</v>
      </c>
      <c r="BJ161" s="63">
        <f t="shared" si="205"/>
        <v>0</v>
      </c>
      <c r="BK161" s="63">
        <f t="shared" si="206"/>
        <v>0</v>
      </c>
      <c r="BL161" s="63">
        <f t="shared" si="207"/>
        <v>0</v>
      </c>
      <c r="BM161" s="63">
        <f t="shared" si="208"/>
        <v>0</v>
      </c>
      <c r="BN161" s="63">
        <f t="shared" si="209"/>
        <v>0</v>
      </c>
      <c r="BO161" s="63">
        <f t="shared" si="210"/>
        <v>0</v>
      </c>
      <c r="BP161" s="63">
        <f t="shared" si="211"/>
        <v>0</v>
      </c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</row>
    <row r="162" spans="21:82" ht="12">
      <c r="U162" s="1" t="s">
        <v>134</v>
      </c>
      <c r="V162" s="41" t="s">
        <v>46</v>
      </c>
      <c r="W162" s="1" t="s">
        <v>46</v>
      </c>
      <c r="X162" s="61">
        <v>0</v>
      </c>
      <c r="Y162" s="61">
        <v>0</v>
      </c>
      <c r="Z162" s="61">
        <v>0</v>
      </c>
      <c r="AA162" s="61">
        <v>0</v>
      </c>
      <c r="AB162" s="61">
        <v>0</v>
      </c>
      <c r="AC162" s="61">
        <v>0</v>
      </c>
      <c r="AD162" s="61">
        <v>0</v>
      </c>
      <c r="AE162" s="61">
        <v>0</v>
      </c>
      <c r="AF162" s="61">
        <v>0</v>
      </c>
      <c r="AG162" s="61">
        <v>0</v>
      </c>
      <c r="AH162" s="61">
        <v>0</v>
      </c>
      <c r="AI162" s="61">
        <v>0</v>
      </c>
      <c r="AJ162" s="62">
        <v>0</v>
      </c>
      <c r="BE162" s="63">
        <f t="shared" si="200"/>
        <v>0</v>
      </c>
      <c r="BF162" s="63">
        <f t="shared" si="201"/>
        <v>0</v>
      </c>
      <c r="BG162" s="63">
        <f t="shared" si="202"/>
        <v>0</v>
      </c>
      <c r="BH162" s="63">
        <f t="shared" si="203"/>
        <v>0</v>
      </c>
      <c r="BI162" s="63">
        <f t="shared" si="204"/>
        <v>0</v>
      </c>
      <c r="BJ162" s="63">
        <f t="shared" si="205"/>
        <v>0</v>
      </c>
      <c r="BK162" s="63">
        <f t="shared" si="206"/>
        <v>0</v>
      </c>
      <c r="BL162" s="63">
        <f t="shared" si="207"/>
        <v>0</v>
      </c>
      <c r="BM162" s="63">
        <f t="shared" si="208"/>
        <v>0</v>
      </c>
      <c r="BN162" s="63">
        <f t="shared" si="209"/>
        <v>0</v>
      </c>
      <c r="BO162" s="63">
        <f t="shared" si="210"/>
        <v>0</v>
      </c>
      <c r="BP162" s="63">
        <f t="shared" si="211"/>
        <v>0</v>
      </c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</row>
    <row r="163" spans="21:82" ht="12">
      <c r="U163" s="1" t="s">
        <v>134</v>
      </c>
      <c r="V163" s="41" t="s">
        <v>46</v>
      </c>
      <c r="W163" s="1" t="s">
        <v>46</v>
      </c>
      <c r="X163" s="61">
        <v>0</v>
      </c>
      <c r="Y163" s="61">
        <v>0</v>
      </c>
      <c r="Z163" s="61">
        <v>0</v>
      </c>
      <c r="AA163" s="61">
        <v>0</v>
      </c>
      <c r="AB163" s="61">
        <v>0</v>
      </c>
      <c r="AC163" s="61">
        <v>0</v>
      </c>
      <c r="AD163" s="61">
        <v>0</v>
      </c>
      <c r="AE163" s="61">
        <v>0</v>
      </c>
      <c r="AF163" s="61">
        <v>0</v>
      </c>
      <c r="AG163" s="61">
        <v>0</v>
      </c>
      <c r="AH163" s="61">
        <v>0</v>
      </c>
      <c r="AI163" s="61">
        <v>0</v>
      </c>
      <c r="AJ163" s="62">
        <v>0</v>
      </c>
      <c r="BE163" s="63">
        <f t="shared" si="200"/>
        <v>0</v>
      </c>
      <c r="BF163" s="63">
        <f t="shared" si="201"/>
        <v>0</v>
      </c>
      <c r="BG163" s="63">
        <f t="shared" si="202"/>
        <v>0</v>
      </c>
      <c r="BH163" s="63">
        <f t="shared" si="203"/>
        <v>0</v>
      </c>
      <c r="BI163" s="63">
        <f t="shared" si="204"/>
        <v>0</v>
      </c>
      <c r="BJ163" s="63">
        <f t="shared" si="205"/>
        <v>0</v>
      </c>
      <c r="BK163" s="63">
        <f t="shared" si="206"/>
        <v>0</v>
      </c>
      <c r="BL163" s="63">
        <f t="shared" si="207"/>
        <v>0</v>
      </c>
      <c r="BM163" s="63">
        <f t="shared" si="208"/>
        <v>0</v>
      </c>
      <c r="BN163" s="63">
        <f t="shared" si="209"/>
        <v>0</v>
      </c>
      <c r="BO163" s="63">
        <f t="shared" si="210"/>
        <v>0</v>
      </c>
      <c r="BP163" s="63">
        <f t="shared" si="211"/>
        <v>0</v>
      </c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</row>
    <row r="164" spans="21:82" ht="12">
      <c r="U164" s="1" t="s">
        <v>134</v>
      </c>
      <c r="V164" s="41" t="s">
        <v>46</v>
      </c>
      <c r="W164" s="1" t="s">
        <v>46</v>
      </c>
      <c r="X164" s="61">
        <v>0</v>
      </c>
      <c r="Y164" s="61">
        <v>0</v>
      </c>
      <c r="Z164" s="61">
        <v>0</v>
      </c>
      <c r="AA164" s="61">
        <v>0</v>
      </c>
      <c r="AB164" s="61">
        <v>0</v>
      </c>
      <c r="AC164" s="61">
        <v>0</v>
      </c>
      <c r="AD164" s="61">
        <v>0</v>
      </c>
      <c r="AE164" s="61">
        <v>0</v>
      </c>
      <c r="AF164" s="61">
        <v>0</v>
      </c>
      <c r="AG164" s="61">
        <v>0</v>
      </c>
      <c r="AH164" s="61">
        <v>0</v>
      </c>
      <c r="AI164" s="61">
        <v>0</v>
      </c>
      <c r="AJ164" s="62">
        <v>0</v>
      </c>
      <c r="AM164" s="1" t="s">
        <v>46</v>
      </c>
      <c r="AN164" s="41" t="s">
        <v>46</v>
      </c>
      <c r="AO164" s="1" t="s">
        <v>46</v>
      </c>
      <c r="AP164" s="14" t="s">
        <v>46</v>
      </c>
      <c r="AQ164" s="14" t="s">
        <v>46</v>
      </c>
      <c r="AR164" s="14" t="s">
        <v>46</v>
      </c>
      <c r="AS164" s="14" t="s">
        <v>46</v>
      </c>
      <c r="AT164" s="14" t="s">
        <v>46</v>
      </c>
      <c r="BA164" s="170" t="s">
        <v>46</v>
      </c>
      <c r="BB164" s="62" t="s">
        <v>46</v>
      </c>
      <c r="BC164" s="12" t="s">
        <v>46</v>
      </c>
      <c r="BE164" s="63">
        <f t="shared" si="200"/>
        <v>0</v>
      </c>
      <c r="BF164" s="63">
        <f t="shared" si="201"/>
        <v>0</v>
      </c>
      <c r="BG164" s="63">
        <f t="shared" si="202"/>
        <v>0</v>
      </c>
      <c r="BH164" s="63">
        <f t="shared" si="203"/>
        <v>0</v>
      </c>
      <c r="BI164" s="63">
        <f t="shared" si="204"/>
        <v>0</v>
      </c>
      <c r="BJ164" s="63">
        <f t="shared" si="205"/>
        <v>0</v>
      </c>
      <c r="BK164" s="63">
        <f t="shared" si="206"/>
        <v>0</v>
      </c>
      <c r="BL164" s="63">
        <f t="shared" si="207"/>
        <v>0</v>
      </c>
      <c r="BM164" s="63">
        <f t="shared" si="208"/>
        <v>0</v>
      </c>
      <c r="BN164" s="63">
        <f t="shared" si="209"/>
        <v>0</v>
      </c>
      <c r="BO164" s="63">
        <f t="shared" si="210"/>
        <v>0</v>
      </c>
      <c r="BP164" s="63">
        <f t="shared" si="211"/>
        <v>0</v>
      </c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</row>
    <row r="165" spans="21:82" ht="12">
      <c r="U165" s="1" t="s">
        <v>134</v>
      </c>
      <c r="V165" s="41" t="s">
        <v>46</v>
      </c>
      <c r="W165" s="1" t="s">
        <v>46</v>
      </c>
      <c r="X165" s="61">
        <v>0</v>
      </c>
      <c r="Y165" s="61">
        <v>0</v>
      </c>
      <c r="Z165" s="61">
        <v>0</v>
      </c>
      <c r="AA165" s="61">
        <v>0</v>
      </c>
      <c r="AB165" s="61">
        <v>0</v>
      </c>
      <c r="AC165" s="61">
        <v>0</v>
      </c>
      <c r="AD165" s="61">
        <v>0</v>
      </c>
      <c r="AE165" s="61">
        <v>0</v>
      </c>
      <c r="AF165" s="61">
        <v>0</v>
      </c>
      <c r="AG165" s="61">
        <v>0</v>
      </c>
      <c r="AH165" s="61">
        <v>0</v>
      </c>
      <c r="AI165" s="61">
        <v>0</v>
      </c>
      <c r="AJ165" s="62">
        <v>0</v>
      </c>
      <c r="AM165" s="1" t="s">
        <v>46</v>
      </c>
      <c r="AN165" s="41" t="s">
        <v>46</v>
      </c>
      <c r="AO165" s="1" t="s">
        <v>46</v>
      </c>
      <c r="AP165" s="14" t="s">
        <v>46</v>
      </c>
      <c r="AQ165" s="14" t="s">
        <v>46</v>
      </c>
      <c r="AR165" s="14" t="s">
        <v>46</v>
      </c>
      <c r="AS165" s="14" t="s">
        <v>46</v>
      </c>
      <c r="AT165" s="14" t="s">
        <v>46</v>
      </c>
      <c r="BA165" s="170" t="s">
        <v>46</v>
      </c>
      <c r="BB165" s="62" t="s">
        <v>46</v>
      </c>
      <c r="BC165" s="12" t="s">
        <v>46</v>
      </c>
      <c r="BE165" s="63">
        <f t="shared" si="200"/>
        <v>0</v>
      </c>
      <c r="BF165" s="63">
        <f t="shared" si="201"/>
        <v>0</v>
      </c>
      <c r="BG165" s="63">
        <f t="shared" si="202"/>
        <v>0</v>
      </c>
      <c r="BH165" s="63">
        <f t="shared" si="203"/>
        <v>0</v>
      </c>
      <c r="BI165" s="63">
        <f t="shared" si="204"/>
        <v>0</v>
      </c>
      <c r="BJ165" s="63">
        <f t="shared" si="205"/>
        <v>0</v>
      </c>
      <c r="BK165" s="63">
        <f t="shared" si="206"/>
        <v>0</v>
      </c>
      <c r="BL165" s="63">
        <f t="shared" si="207"/>
        <v>0</v>
      </c>
      <c r="BM165" s="63">
        <f t="shared" si="208"/>
        <v>0</v>
      </c>
      <c r="BN165" s="63">
        <f t="shared" si="209"/>
        <v>0</v>
      </c>
      <c r="BO165" s="63">
        <f t="shared" si="210"/>
        <v>0</v>
      </c>
      <c r="BP165" s="63">
        <f t="shared" si="211"/>
        <v>0</v>
      </c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</row>
    <row r="166" spans="21:82" ht="12">
      <c r="U166" s="1" t="s">
        <v>134</v>
      </c>
      <c r="V166" s="41" t="s">
        <v>46</v>
      </c>
      <c r="W166" s="1" t="s">
        <v>46</v>
      </c>
      <c r="X166" s="61">
        <v>0</v>
      </c>
      <c r="Y166" s="61">
        <v>0</v>
      </c>
      <c r="Z166" s="61">
        <v>0</v>
      </c>
      <c r="AA166" s="61">
        <v>0</v>
      </c>
      <c r="AB166" s="61">
        <v>0</v>
      </c>
      <c r="AC166" s="61">
        <v>0</v>
      </c>
      <c r="AD166" s="61">
        <v>0</v>
      </c>
      <c r="AE166" s="61">
        <v>0</v>
      </c>
      <c r="AF166" s="61">
        <v>0</v>
      </c>
      <c r="AG166" s="61">
        <v>0</v>
      </c>
      <c r="AH166" s="61">
        <v>0</v>
      </c>
      <c r="AI166" s="61">
        <v>0</v>
      </c>
      <c r="AJ166" s="62">
        <v>0</v>
      </c>
      <c r="AM166" s="1" t="s">
        <v>46</v>
      </c>
      <c r="AN166" s="41" t="s">
        <v>46</v>
      </c>
      <c r="AO166" s="1" t="s">
        <v>46</v>
      </c>
      <c r="AP166" s="14" t="s">
        <v>46</v>
      </c>
      <c r="AQ166" s="14" t="s">
        <v>46</v>
      </c>
      <c r="AR166" s="14" t="s">
        <v>46</v>
      </c>
      <c r="AS166" s="14" t="s">
        <v>46</v>
      </c>
      <c r="AT166" s="14" t="s">
        <v>46</v>
      </c>
      <c r="BA166" s="170" t="s">
        <v>46</v>
      </c>
      <c r="BB166" s="62" t="s">
        <v>46</v>
      </c>
      <c r="BC166" s="12" t="s">
        <v>46</v>
      </c>
      <c r="BE166" s="63">
        <f t="shared" si="200"/>
        <v>0</v>
      </c>
      <c r="BF166" s="63">
        <f t="shared" si="201"/>
        <v>0</v>
      </c>
      <c r="BG166" s="63">
        <f t="shared" si="202"/>
        <v>0</v>
      </c>
      <c r="BH166" s="63">
        <f t="shared" si="203"/>
        <v>0</v>
      </c>
      <c r="BI166" s="63">
        <f t="shared" si="204"/>
        <v>0</v>
      </c>
      <c r="BJ166" s="63">
        <f t="shared" si="205"/>
        <v>0</v>
      </c>
      <c r="BK166" s="63">
        <f t="shared" si="206"/>
        <v>0</v>
      </c>
      <c r="BL166" s="63">
        <f t="shared" si="207"/>
        <v>0</v>
      </c>
      <c r="BM166" s="63">
        <f t="shared" si="208"/>
        <v>0</v>
      </c>
      <c r="BN166" s="63">
        <f t="shared" si="209"/>
        <v>0</v>
      </c>
      <c r="BO166" s="63">
        <f t="shared" si="210"/>
        <v>0</v>
      </c>
      <c r="BP166" s="63">
        <f t="shared" si="211"/>
        <v>0</v>
      </c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</row>
    <row r="167" spans="21:82" ht="12">
      <c r="U167" s="1" t="s">
        <v>134</v>
      </c>
      <c r="V167" s="41" t="s">
        <v>46</v>
      </c>
      <c r="W167" s="1" t="s">
        <v>46</v>
      </c>
      <c r="X167" s="61">
        <v>0</v>
      </c>
      <c r="Y167" s="61">
        <v>0</v>
      </c>
      <c r="Z167" s="61">
        <v>0</v>
      </c>
      <c r="AA167" s="61">
        <v>0</v>
      </c>
      <c r="AB167" s="61">
        <v>0</v>
      </c>
      <c r="AC167" s="61">
        <v>0</v>
      </c>
      <c r="AD167" s="61">
        <v>0</v>
      </c>
      <c r="AE167" s="61">
        <v>0</v>
      </c>
      <c r="AF167" s="61">
        <v>0</v>
      </c>
      <c r="AG167" s="61">
        <v>0</v>
      </c>
      <c r="AH167" s="61">
        <v>0</v>
      </c>
      <c r="AI167" s="61">
        <v>0</v>
      </c>
      <c r="AJ167" s="62">
        <v>0</v>
      </c>
      <c r="AM167" s="1" t="s">
        <v>46</v>
      </c>
      <c r="AN167" s="41" t="s">
        <v>46</v>
      </c>
      <c r="AO167" s="1" t="s">
        <v>46</v>
      </c>
      <c r="AP167" s="14" t="s">
        <v>46</v>
      </c>
      <c r="AQ167" s="14" t="s">
        <v>46</v>
      </c>
      <c r="AR167" s="14" t="s">
        <v>46</v>
      </c>
      <c r="AS167" s="14" t="s">
        <v>46</v>
      </c>
      <c r="AT167" s="14" t="s">
        <v>46</v>
      </c>
      <c r="BA167" s="170" t="s">
        <v>46</v>
      </c>
      <c r="BB167" s="62" t="s">
        <v>46</v>
      </c>
      <c r="BC167" s="12" t="s">
        <v>46</v>
      </c>
      <c r="BE167" s="63">
        <f t="shared" si="200"/>
        <v>0</v>
      </c>
      <c r="BF167" s="63">
        <f t="shared" si="201"/>
        <v>0</v>
      </c>
      <c r="BG167" s="63">
        <f t="shared" si="202"/>
        <v>0</v>
      </c>
      <c r="BH167" s="63">
        <f t="shared" si="203"/>
        <v>0</v>
      </c>
      <c r="BI167" s="63">
        <f t="shared" si="204"/>
        <v>0</v>
      </c>
      <c r="BJ167" s="63">
        <f t="shared" si="205"/>
        <v>0</v>
      </c>
      <c r="BK167" s="63">
        <f t="shared" si="206"/>
        <v>0</v>
      </c>
      <c r="BL167" s="63">
        <f t="shared" si="207"/>
        <v>0</v>
      </c>
      <c r="BM167" s="63">
        <f t="shared" si="208"/>
        <v>0</v>
      </c>
      <c r="BN167" s="63">
        <f t="shared" si="209"/>
        <v>0</v>
      </c>
      <c r="BO167" s="63">
        <f t="shared" si="210"/>
        <v>0</v>
      </c>
      <c r="BP167" s="63">
        <f t="shared" si="211"/>
        <v>0</v>
      </c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</row>
    <row r="168" spans="21:82" ht="12">
      <c r="U168" s="1" t="s">
        <v>134</v>
      </c>
      <c r="V168" s="41" t="s">
        <v>46</v>
      </c>
      <c r="W168" s="1" t="s">
        <v>46</v>
      </c>
      <c r="X168" s="61">
        <v>0</v>
      </c>
      <c r="Y168" s="61">
        <v>0</v>
      </c>
      <c r="Z168" s="61">
        <v>0</v>
      </c>
      <c r="AA168" s="61">
        <v>0</v>
      </c>
      <c r="AB168" s="61">
        <v>0</v>
      </c>
      <c r="AC168" s="61">
        <v>0</v>
      </c>
      <c r="AD168" s="61">
        <v>0</v>
      </c>
      <c r="AE168" s="61">
        <v>0</v>
      </c>
      <c r="AF168" s="61">
        <v>0</v>
      </c>
      <c r="AG168" s="61">
        <v>0</v>
      </c>
      <c r="AH168" s="61">
        <v>0</v>
      </c>
      <c r="AI168" s="61">
        <v>0</v>
      </c>
      <c r="AJ168" s="62">
        <v>0</v>
      </c>
      <c r="AM168" s="1" t="s">
        <v>46</v>
      </c>
      <c r="AN168" s="41" t="s">
        <v>46</v>
      </c>
      <c r="AO168" s="1" t="s">
        <v>46</v>
      </c>
      <c r="AP168" s="14" t="s">
        <v>46</v>
      </c>
      <c r="AQ168" s="14" t="s">
        <v>46</v>
      </c>
      <c r="AR168" s="14" t="s">
        <v>46</v>
      </c>
      <c r="AS168" s="14" t="s">
        <v>46</v>
      </c>
      <c r="AT168" s="14" t="s">
        <v>46</v>
      </c>
      <c r="BA168" s="170" t="s">
        <v>46</v>
      </c>
      <c r="BB168" s="62" t="s">
        <v>46</v>
      </c>
      <c r="BC168" s="12" t="s">
        <v>46</v>
      </c>
      <c r="BE168" s="63">
        <f t="shared" si="200"/>
        <v>0</v>
      </c>
      <c r="BF168" s="63">
        <f t="shared" si="201"/>
        <v>0</v>
      </c>
      <c r="BG168" s="63">
        <f t="shared" si="202"/>
        <v>0</v>
      </c>
      <c r="BH168" s="63">
        <f t="shared" si="203"/>
        <v>0</v>
      </c>
      <c r="BI168" s="63">
        <f t="shared" si="204"/>
        <v>0</v>
      </c>
      <c r="BJ168" s="63">
        <f t="shared" si="205"/>
        <v>0</v>
      </c>
      <c r="BK168" s="63">
        <f t="shared" si="206"/>
        <v>0</v>
      </c>
      <c r="BL168" s="63">
        <f t="shared" si="207"/>
        <v>0</v>
      </c>
      <c r="BM168" s="63">
        <f t="shared" si="208"/>
        <v>0</v>
      </c>
      <c r="BN168" s="63">
        <f t="shared" si="209"/>
        <v>0</v>
      </c>
      <c r="BO168" s="63">
        <f t="shared" si="210"/>
        <v>0</v>
      </c>
      <c r="BP168" s="63">
        <f t="shared" si="211"/>
        <v>0</v>
      </c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</row>
    <row r="169" spans="21:82" ht="12">
      <c r="U169" s="1" t="s">
        <v>134</v>
      </c>
      <c r="V169" s="41" t="s">
        <v>46</v>
      </c>
      <c r="W169" s="1" t="s">
        <v>46</v>
      </c>
      <c r="X169" s="61">
        <v>0</v>
      </c>
      <c r="Y169" s="61">
        <v>0</v>
      </c>
      <c r="Z169" s="61">
        <v>0</v>
      </c>
      <c r="AA169" s="61">
        <v>0</v>
      </c>
      <c r="AB169" s="61">
        <v>0</v>
      </c>
      <c r="AC169" s="61">
        <v>0</v>
      </c>
      <c r="AD169" s="61">
        <v>0</v>
      </c>
      <c r="AE169" s="61">
        <v>0</v>
      </c>
      <c r="AF169" s="61">
        <v>0</v>
      </c>
      <c r="AG169" s="61">
        <v>0</v>
      </c>
      <c r="AH169" s="61">
        <v>0</v>
      </c>
      <c r="AI169" s="61">
        <v>0</v>
      </c>
      <c r="AJ169" s="62">
        <v>0</v>
      </c>
      <c r="AM169" s="1" t="s">
        <v>46</v>
      </c>
      <c r="AN169" s="41" t="s">
        <v>46</v>
      </c>
      <c r="AO169" s="1" t="s">
        <v>46</v>
      </c>
      <c r="AP169" s="14" t="s">
        <v>46</v>
      </c>
      <c r="AQ169" s="14" t="s">
        <v>46</v>
      </c>
      <c r="AR169" s="14" t="s">
        <v>46</v>
      </c>
      <c r="AS169" s="14" t="s">
        <v>46</v>
      </c>
      <c r="AT169" s="14" t="s">
        <v>46</v>
      </c>
      <c r="BA169" s="170" t="s">
        <v>46</v>
      </c>
      <c r="BB169" s="62" t="s">
        <v>46</v>
      </c>
      <c r="BC169" s="12" t="s">
        <v>46</v>
      </c>
      <c r="BE169" s="63">
        <f t="shared" si="200"/>
        <v>0</v>
      </c>
      <c r="BF169" s="63">
        <f t="shared" si="201"/>
        <v>0</v>
      </c>
      <c r="BG169" s="63">
        <f t="shared" si="202"/>
        <v>0</v>
      </c>
      <c r="BH169" s="63">
        <f t="shared" si="203"/>
        <v>0</v>
      </c>
      <c r="BI169" s="63">
        <f t="shared" si="204"/>
        <v>0</v>
      </c>
      <c r="BJ169" s="63">
        <f t="shared" si="205"/>
        <v>0</v>
      </c>
      <c r="BK169" s="63">
        <f t="shared" si="206"/>
        <v>0</v>
      </c>
      <c r="BL169" s="63">
        <f t="shared" si="207"/>
        <v>0</v>
      </c>
      <c r="BM169" s="63">
        <f t="shared" si="208"/>
        <v>0</v>
      </c>
      <c r="BN169" s="63">
        <f t="shared" si="209"/>
        <v>0</v>
      </c>
      <c r="BO169" s="63">
        <f t="shared" si="210"/>
        <v>0</v>
      </c>
      <c r="BP169" s="63">
        <f t="shared" si="211"/>
        <v>0</v>
      </c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</row>
    <row r="170" spans="21:82" ht="12">
      <c r="U170" s="1" t="s">
        <v>134</v>
      </c>
      <c r="V170" s="41" t="s">
        <v>46</v>
      </c>
      <c r="W170" s="1" t="s">
        <v>46</v>
      </c>
      <c r="X170" s="61">
        <v>0</v>
      </c>
      <c r="Y170" s="61">
        <v>0</v>
      </c>
      <c r="Z170" s="61">
        <v>0</v>
      </c>
      <c r="AA170" s="61">
        <v>0</v>
      </c>
      <c r="AB170" s="61">
        <v>0</v>
      </c>
      <c r="AC170" s="61">
        <v>0</v>
      </c>
      <c r="AD170" s="61">
        <v>0</v>
      </c>
      <c r="AE170" s="61">
        <v>0</v>
      </c>
      <c r="AF170" s="61">
        <v>0</v>
      </c>
      <c r="AG170" s="61">
        <v>0</v>
      </c>
      <c r="AH170" s="61">
        <v>0</v>
      </c>
      <c r="AI170" s="61">
        <v>0</v>
      </c>
      <c r="AJ170" s="62">
        <v>0</v>
      </c>
      <c r="AM170" s="1" t="s">
        <v>46</v>
      </c>
      <c r="AN170" s="41" t="s">
        <v>46</v>
      </c>
      <c r="AO170" s="1" t="s">
        <v>46</v>
      </c>
      <c r="AP170" s="14" t="s">
        <v>46</v>
      </c>
      <c r="AQ170" s="14" t="s">
        <v>46</v>
      </c>
      <c r="AR170" s="14" t="s">
        <v>46</v>
      </c>
      <c r="AS170" s="14" t="s">
        <v>46</v>
      </c>
      <c r="AT170" s="14" t="s">
        <v>46</v>
      </c>
      <c r="BA170" s="170" t="s">
        <v>46</v>
      </c>
      <c r="BB170" s="62" t="s">
        <v>46</v>
      </c>
      <c r="BC170" s="12" t="s">
        <v>46</v>
      </c>
      <c r="BE170" s="63">
        <f t="shared" si="200"/>
        <v>0</v>
      </c>
      <c r="BF170" s="63">
        <f t="shared" si="201"/>
        <v>0</v>
      </c>
      <c r="BG170" s="63">
        <f t="shared" si="202"/>
        <v>0</v>
      </c>
      <c r="BH170" s="63">
        <f t="shared" si="203"/>
        <v>0</v>
      </c>
      <c r="BI170" s="63">
        <f t="shared" si="204"/>
        <v>0</v>
      </c>
      <c r="BJ170" s="63">
        <f t="shared" si="205"/>
        <v>0</v>
      </c>
      <c r="BK170" s="63">
        <f t="shared" si="206"/>
        <v>0</v>
      </c>
      <c r="BL170" s="63">
        <f t="shared" si="207"/>
        <v>0</v>
      </c>
      <c r="BM170" s="63">
        <f t="shared" si="208"/>
        <v>0</v>
      </c>
      <c r="BN170" s="63">
        <f t="shared" si="209"/>
        <v>0</v>
      </c>
      <c r="BO170" s="63">
        <f t="shared" si="210"/>
        <v>0</v>
      </c>
      <c r="BP170" s="63">
        <f t="shared" si="211"/>
        <v>0</v>
      </c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</row>
    <row r="171" spans="21:82" ht="12">
      <c r="U171" s="1" t="s">
        <v>134</v>
      </c>
      <c r="V171" s="41" t="s">
        <v>46</v>
      </c>
      <c r="W171" s="1" t="s">
        <v>46</v>
      </c>
      <c r="X171" s="61">
        <v>0</v>
      </c>
      <c r="Y171" s="61">
        <v>0</v>
      </c>
      <c r="Z171" s="61">
        <v>0</v>
      </c>
      <c r="AA171" s="61">
        <v>0</v>
      </c>
      <c r="AB171" s="61">
        <v>0</v>
      </c>
      <c r="AC171" s="61">
        <v>0</v>
      </c>
      <c r="AD171" s="61">
        <v>0</v>
      </c>
      <c r="AE171" s="61">
        <v>0</v>
      </c>
      <c r="AF171" s="61">
        <v>0</v>
      </c>
      <c r="AG171" s="61">
        <v>0</v>
      </c>
      <c r="AH171" s="61">
        <v>0</v>
      </c>
      <c r="AI171" s="61">
        <v>0</v>
      </c>
      <c r="AJ171" s="62">
        <v>0</v>
      </c>
      <c r="AM171" s="1" t="s">
        <v>46</v>
      </c>
      <c r="AN171" s="41" t="s">
        <v>46</v>
      </c>
      <c r="AO171" s="1" t="s">
        <v>46</v>
      </c>
      <c r="AP171" s="14" t="s">
        <v>46</v>
      </c>
      <c r="AQ171" s="14" t="s">
        <v>46</v>
      </c>
      <c r="AR171" s="14" t="s">
        <v>46</v>
      </c>
      <c r="AS171" s="14" t="s">
        <v>46</v>
      </c>
      <c r="AT171" s="14" t="s">
        <v>46</v>
      </c>
      <c r="BA171" s="170" t="s">
        <v>46</v>
      </c>
      <c r="BB171" s="62" t="s">
        <v>46</v>
      </c>
      <c r="BC171" s="12" t="s">
        <v>46</v>
      </c>
      <c r="BE171" s="63">
        <f t="shared" si="200"/>
        <v>0</v>
      </c>
      <c r="BF171" s="63">
        <f t="shared" si="201"/>
        <v>0</v>
      </c>
      <c r="BG171" s="63">
        <f t="shared" si="202"/>
        <v>0</v>
      </c>
      <c r="BH171" s="63">
        <f t="shared" si="203"/>
        <v>0</v>
      </c>
      <c r="BI171" s="63">
        <f t="shared" si="204"/>
        <v>0</v>
      </c>
      <c r="BJ171" s="63">
        <f t="shared" si="205"/>
        <v>0</v>
      </c>
      <c r="BK171" s="63">
        <f t="shared" si="206"/>
        <v>0</v>
      </c>
      <c r="BL171" s="63">
        <f t="shared" si="207"/>
        <v>0</v>
      </c>
      <c r="BM171" s="63">
        <f t="shared" si="208"/>
        <v>0</v>
      </c>
      <c r="BN171" s="63">
        <f t="shared" si="209"/>
        <v>0</v>
      </c>
      <c r="BO171" s="63">
        <f t="shared" si="210"/>
        <v>0</v>
      </c>
      <c r="BP171" s="63">
        <f t="shared" si="211"/>
        <v>0</v>
      </c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</row>
    <row r="172" spans="21:82" ht="12">
      <c r="U172" s="1" t="s">
        <v>134</v>
      </c>
      <c r="V172" s="41" t="s">
        <v>46</v>
      </c>
      <c r="W172" s="1" t="s">
        <v>46</v>
      </c>
      <c r="X172" s="61">
        <v>0</v>
      </c>
      <c r="Y172" s="61">
        <v>0</v>
      </c>
      <c r="Z172" s="61">
        <v>0</v>
      </c>
      <c r="AA172" s="61">
        <v>0</v>
      </c>
      <c r="AB172" s="61">
        <v>0</v>
      </c>
      <c r="AC172" s="61">
        <v>0</v>
      </c>
      <c r="AD172" s="61">
        <v>0</v>
      </c>
      <c r="AE172" s="61">
        <v>0</v>
      </c>
      <c r="AF172" s="61">
        <v>0</v>
      </c>
      <c r="AG172" s="61">
        <v>0</v>
      </c>
      <c r="AH172" s="61">
        <v>0</v>
      </c>
      <c r="AI172" s="61">
        <v>0</v>
      </c>
      <c r="AJ172" s="62">
        <v>0</v>
      </c>
      <c r="AM172" s="1" t="s">
        <v>46</v>
      </c>
      <c r="AN172" s="41" t="s">
        <v>46</v>
      </c>
      <c r="AO172" s="1" t="s">
        <v>46</v>
      </c>
      <c r="AP172" s="14" t="s">
        <v>46</v>
      </c>
      <c r="AQ172" s="14" t="s">
        <v>46</v>
      </c>
      <c r="AR172" s="14" t="s">
        <v>46</v>
      </c>
      <c r="AS172" s="14" t="s">
        <v>46</v>
      </c>
      <c r="AT172" s="14" t="s">
        <v>46</v>
      </c>
      <c r="BA172" s="170" t="s">
        <v>46</v>
      </c>
      <c r="BB172" s="62" t="s">
        <v>46</v>
      </c>
      <c r="BC172" s="12" t="s">
        <v>46</v>
      </c>
      <c r="BE172" s="63">
        <f t="shared" si="200"/>
        <v>0</v>
      </c>
      <c r="BF172" s="63">
        <f t="shared" si="201"/>
        <v>0</v>
      </c>
      <c r="BG172" s="63">
        <f t="shared" si="202"/>
        <v>0</v>
      </c>
      <c r="BH172" s="63">
        <f t="shared" si="203"/>
        <v>0</v>
      </c>
      <c r="BI172" s="63">
        <f t="shared" si="204"/>
        <v>0</v>
      </c>
      <c r="BJ172" s="63">
        <f t="shared" si="205"/>
        <v>0</v>
      </c>
      <c r="BK172" s="63">
        <f t="shared" si="206"/>
        <v>0</v>
      </c>
      <c r="BL172" s="63">
        <f t="shared" si="207"/>
        <v>0</v>
      </c>
      <c r="BM172" s="63">
        <f t="shared" si="208"/>
        <v>0</v>
      </c>
      <c r="BN172" s="63">
        <f t="shared" si="209"/>
        <v>0</v>
      </c>
      <c r="BO172" s="63">
        <f t="shared" si="210"/>
        <v>0</v>
      </c>
      <c r="BP172" s="63">
        <f t="shared" si="211"/>
        <v>0</v>
      </c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</row>
    <row r="173" spans="21:82" ht="12">
      <c r="U173" s="1" t="s">
        <v>134</v>
      </c>
      <c r="V173" s="41" t="s">
        <v>46</v>
      </c>
      <c r="W173" s="1" t="s">
        <v>46</v>
      </c>
      <c r="X173" s="61">
        <v>0</v>
      </c>
      <c r="Y173" s="61">
        <v>0</v>
      </c>
      <c r="Z173" s="61">
        <v>0</v>
      </c>
      <c r="AA173" s="61">
        <v>0</v>
      </c>
      <c r="AB173" s="61">
        <v>0</v>
      </c>
      <c r="AC173" s="61">
        <v>0</v>
      </c>
      <c r="AD173" s="61">
        <v>0</v>
      </c>
      <c r="AE173" s="61">
        <v>0</v>
      </c>
      <c r="AF173" s="61">
        <v>0</v>
      </c>
      <c r="AG173" s="61">
        <v>0</v>
      </c>
      <c r="AH173" s="61">
        <v>0</v>
      </c>
      <c r="AI173" s="61">
        <v>0</v>
      </c>
      <c r="AJ173" s="62">
        <v>0</v>
      </c>
      <c r="AM173" s="1" t="s">
        <v>46</v>
      </c>
      <c r="AN173" s="41" t="s">
        <v>46</v>
      </c>
      <c r="AO173" s="1" t="s">
        <v>46</v>
      </c>
      <c r="AP173" s="14" t="s">
        <v>46</v>
      </c>
      <c r="AQ173" s="14" t="s">
        <v>46</v>
      </c>
      <c r="AR173" s="14" t="s">
        <v>46</v>
      </c>
      <c r="AS173" s="14" t="s">
        <v>46</v>
      </c>
      <c r="AT173" s="14" t="s">
        <v>46</v>
      </c>
      <c r="BA173" s="170" t="s">
        <v>46</v>
      </c>
      <c r="BB173" s="62" t="s">
        <v>46</v>
      </c>
      <c r="BC173" s="12" t="s">
        <v>46</v>
      </c>
      <c r="BE173" s="63">
        <f t="shared" si="200"/>
        <v>0</v>
      </c>
      <c r="BF173" s="63">
        <f t="shared" si="201"/>
        <v>0</v>
      </c>
      <c r="BG173" s="63">
        <f t="shared" si="202"/>
        <v>0</v>
      </c>
      <c r="BH173" s="63">
        <f t="shared" si="203"/>
        <v>0</v>
      </c>
      <c r="BI173" s="63">
        <f t="shared" si="204"/>
        <v>0</v>
      </c>
      <c r="BJ173" s="63">
        <f t="shared" si="205"/>
        <v>0</v>
      </c>
      <c r="BK173" s="63">
        <f t="shared" si="206"/>
        <v>0</v>
      </c>
      <c r="BL173" s="63">
        <f t="shared" si="207"/>
        <v>0</v>
      </c>
      <c r="BM173" s="63">
        <f t="shared" si="208"/>
        <v>0</v>
      </c>
      <c r="BN173" s="63">
        <f t="shared" si="209"/>
        <v>0</v>
      </c>
      <c r="BO173" s="63">
        <f t="shared" si="210"/>
        <v>0</v>
      </c>
      <c r="BP173" s="63">
        <f t="shared" si="211"/>
        <v>0</v>
      </c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</row>
    <row r="174" spans="21:82" ht="12">
      <c r="U174" s="1" t="s">
        <v>135</v>
      </c>
      <c r="V174" s="41" t="s">
        <v>46</v>
      </c>
      <c r="W174" s="1" t="s">
        <v>46</v>
      </c>
      <c r="X174" s="61">
        <v>0</v>
      </c>
      <c r="Y174" s="61">
        <v>0</v>
      </c>
      <c r="Z174" s="61">
        <v>0</v>
      </c>
      <c r="AA174" s="61">
        <v>0</v>
      </c>
      <c r="AB174" s="61">
        <v>0</v>
      </c>
      <c r="AC174" s="61">
        <v>0</v>
      </c>
      <c r="AD174" s="61">
        <v>0</v>
      </c>
      <c r="AE174" s="61">
        <v>0</v>
      </c>
      <c r="AF174" s="61">
        <v>0</v>
      </c>
      <c r="AG174" s="61">
        <v>0</v>
      </c>
      <c r="AH174" s="61">
        <v>0</v>
      </c>
      <c r="AI174" s="61">
        <v>0</v>
      </c>
      <c r="AJ174" s="62">
        <v>0</v>
      </c>
      <c r="AM174" s="1" t="s">
        <v>46</v>
      </c>
      <c r="AN174" s="41" t="s">
        <v>46</v>
      </c>
      <c r="AO174" s="1" t="s">
        <v>46</v>
      </c>
      <c r="AP174" s="14" t="s">
        <v>46</v>
      </c>
      <c r="AQ174" s="14" t="s">
        <v>46</v>
      </c>
      <c r="AR174" s="14" t="s">
        <v>46</v>
      </c>
      <c r="AS174" s="14" t="s">
        <v>46</v>
      </c>
      <c r="AT174" s="14" t="s">
        <v>46</v>
      </c>
      <c r="BA174" s="170" t="s">
        <v>46</v>
      </c>
      <c r="BB174" s="62" t="s">
        <v>46</v>
      </c>
      <c r="BC174" s="12" t="s">
        <v>46</v>
      </c>
      <c r="BE174" s="63">
        <f t="shared" si="200"/>
        <v>0</v>
      </c>
      <c r="BF174" s="63">
        <f t="shared" si="201"/>
        <v>0</v>
      </c>
      <c r="BG174" s="63">
        <f t="shared" si="202"/>
        <v>0</v>
      </c>
      <c r="BH174" s="63">
        <f t="shared" si="203"/>
        <v>0</v>
      </c>
      <c r="BI174" s="63">
        <f t="shared" si="204"/>
        <v>0</v>
      </c>
      <c r="BJ174" s="63">
        <f t="shared" si="205"/>
        <v>0</v>
      </c>
      <c r="BK174" s="63">
        <f t="shared" si="206"/>
        <v>0</v>
      </c>
      <c r="BL174" s="63">
        <f t="shared" si="207"/>
        <v>0</v>
      </c>
      <c r="BM174" s="63">
        <f t="shared" si="208"/>
        <v>0</v>
      </c>
      <c r="BN174" s="63">
        <f t="shared" si="209"/>
        <v>0</v>
      </c>
      <c r="BO174" s="63">
        <f t="shared" si="210"/>
        <v>0</v>
      </c>
      <c r="BP174" s="63">
        <f t="shared" si="211"/>
        <v>0</v>
      </c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</row>
    <row r="175" spans="21:82" ht="12">
      <c r="U175" s="1" t="s">
        <v>135</v>
      </c>
      <c r="V175" s="41" t="s">
        <v>46</v>
      </c>
      <c r="W175" s="1" t="s">
        <v>46</v>
      </c>
      <c r="X175" s="61">
        <v>0</v>
      </c>
      <c r="Y175" s="61">
        <v>0</v>
      </c>
      <c r="Z175" s="61">
        <v>0</v>
      </c>
      <c r="AA175" s="61">
        <v>0</v>
      </c>
      <c r="AB175" s="61">
        <v>0</v>
      </c>
      <c r="AC175" s="61">
        <v>0</v>
      </c>
      <c r="AD175" s="61">
        <v>0</v>
      </c>
      <c r="AE175" s="61">
        <v>0</v>
      </c>
      <c r="AF175" s="61">
        <v>0</v>
      </c>
      <c r="AG175" s="61">
        <v>0</v>
      </c>
      <c r="AH175" s="61">
        <v>0</v>
      </c>
      <c r="AI175" s="61">
        <v>0</v>
      </c>
      <c r="AJ175" s="62">
        <v>0</v>
      </c>
      <c r="AM175" s="1" t="s">
        <v>46</v>
      </c>
      <c r="AN175" s="41" t="s">
        <v>46</v>
      </c>
      <c r="AO175" s="1" t="s">
        <v>46</v>
      </c>
      <c r="AP175" s="14" t="s">
        <v>46</v>
      </c>
      <c r="AQ175" s="14" t="s">
        <v>46</v>
      </c>
      <c r="AR175" s="14" t="s">
        <v>46</v>
      </c>
      <c r="AS175" s="14" t="s">
        <v>46</v>
      </c>
      <c r="AT175" s="14" t="s">
        <v>46</v>
      </c>
      <c r="BA175" s="170" t="s">
        <v>46</v>
      </c>
      <c r="BB175" s="62" t="s">
        <v>46</v>
      </c>
      <c r="BC175" s="12" t="s">
        <v>46</v>
      </c>
      <c r="BE175" s="63">
        <f t="shared" si="200"/>
        <v>0</v>
      </c>
      <c r="BF175" s="63">
        <f t="shared" si="201"/>
        <v>0</v>
      </c>
      <c r="BG175" s="63">
        <f t="shared" si="202"/>
        <v>0</v>
      </c>
      <c r="BH175" s="63">
        <f t="shared" si="203"/>
        <v>0</v>
      </c>
      <c r="BI175" s="63">
        <f t="shared" si="204"/>
        <v>0</v>
      </c>
      <c r="BJ175" s="63">
        <f t="shared" si="205"/>
        <v>0</v>
      </c>
      <c r="BK175" s="63">
        <f t="shared" si="206"/>
        <v>0</v>
      </c>
      <c r="BL175" s="63">
        <f t="shared" si="207"/>
        <v>0</v>
      </c>
      <c r="BM175" s="63">
        <f t="shared" si="208"/>
        <v>0</v>
      </c>
      <c r="BN175" s="63">
        <f t="shared" si="209"/>
        <v>0</v>
      </c>
      <c r="BO175" s="63">
        <f t="shared" si="210"/>
        <v>0</v>
      </c>
      <c r="BP175" s="63">
        <f t="shared" si="211"/>
        <v>0</v>
      </c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</row>
    <row r="176" spans="21:82" ht="12">
      <c r="U176" s="1" t="s">
        <v>135</v>
      </c>
      <c r="V176" s="41" t="s">
        <v>46</v>
      </c>
      <c r="W176" s="1" t="s">
        <v>46</v>
      </c>
      <c r="X176" s="61">
        <v>0</v>
      </c>
      <c r="Y176" s="61">
        <v>0</v>
      </c>
      <c r="Z176" s="61">
        <v>0</v>
      </c>
      <c r="AA176" s="61">
        <v>0</v>
      </c>
      <c r="AB176" s="61">
        <v>0</v>
      </c>
      <c r="AC176" s="61">
        <v>0</v>
      </c>
      <c r="AD176" s="61">
        <v>0</v>
      </c>
      <c r="AE176" s="61">
        <v>0</v>
      </c>
      <c r="AF176" s="61">
        <v>0</v>
      </c>
      <c r="AG176" s="61">
        <v>0</v>
      </c>
      <c r="AH176" s="61">
        <v>0</v>
      </c>
      <c r="AI176" s="61">
        <v>0</v>
      </c>
      <c r="AJ176" s="62">
        <v>0</v>
      </c>
      <c r="AM176" s="1" t="s">
        <v>46</v>
      </c>
      <c r="AN176" s="41" t="s">
        <v>46</v>
      </c>
      <c r="AO176" s="1" t="s">
        <v>46</v>
      </c>
      <c r="AP176" s="14" t="s">
        <v>46</v>
      </c>
      <c r="AQ176" s="14" t="s">
        <v>46</v>
      </c>
      <c r="AR176" s="14" t="s">
        <v>46</v>
      </c>
      <c r="AS176" s="14" t="s">
        <v>46</v>
      </c>
      <c r="AT176" s="14" t="s">
        <v>46</v>
      </c>
      <c r="BA176" s="170" t="s">
        <v>46</v>
      </c>
      <c r="BB176" s="62" t="s">
        <v>46</v>
      </c>
      <c r="BC176" s="12" t="s">
        <v>46</v>
      </c>
      <c r="BE176" s="63">
        <f t="shared" si="200"/>
        <v>0</v>
      </c>
      <c r="BF176" s="63">
        <f t="shared" si="201"/>
        <v>0</v>
      </c>
      <c r="BG176" s="63">
        <f t="shared" si="202"/>
        <v>0</v>
      </c>
      <c r="BH176" s="63">
        <f t="shared" si="203"/>
        <v>0</v>
      </c>
      <c r="BI176" s="63">
        <f t="shared" si="204"/>
        <v>0</v>
      </c>
      <c r="BJ176" s="63">
        <f t="shared" si="205"/>
        <v>0</v>
      </c>
      <c r="BK176" s="63">
        <f t="shared" si="206"/>
        <v>0</v>
      </c>
      <c r="BL176" s="63">
        <f t="shared" si="207"/>
        <v>0</v>
      </c>
      <c r="BM176" s="63">
        <f t="shared" si="208"/>
        <v>0</v>
      </c>
      <c r="BN176" s="63">
        <f t="shared" si="209"/>
        <v>0</v>
      </c>
      <c r="BO176" s="63">
        <f t="shared" si="210"/>
        <v>0</v>
      </c>
      <c r="BP176" s="63">
        <f t="shared" si="211"/>
        <v>0</v>
      </c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</row>
    <row r="177" spans="21:82" ht="12">
      <c r="U177" s="1" t="s">
        <v>135</v>
      </c>
      <c r="V177" s="41" t="s">
        <v>46</v>
      </c>
      <c r="W177" s="1" t="s">
        <v>46</v>
      </c>
      <c r="X177" s="61">
        <v>0</v>
      </c>
      <c r="Y177" s="61">
        <v>0</v>
      </c>
      <c r="Z177" s="61">
        <v>0</v>
      </c>
      <c r="AA177" s="61">
        <v>0</v>
      </c>
      <c r="AB177" s="61">
        <v>0</v>
      </c>
      <c r="AC177" s="61">
        <v>0</v>
      </c>
      <c r="AD177" s="61">
        <v>0</v>
      </c>
      <c r="AE177" s="61">
        <v>0</v>
      </c>
      <c r="AF177" s="61">
        <v>0</v>
      </c>
      <c r="AG177" s="61">
        <v>0</v>
      </c>
      <c r="AH177" s="61">
        <v>0</v>
      </c>
      <c r="AI177" s="61">
        <v>0</v>
      </c>
      <c r="AJ177" s="62">
        <v>0</v>
      </c>
      <c r="AM177" s="1" t="s">
        <v>46</v>
      </c>
      <c r="AN177" s="41" t="s">
        <v>46</v>
      </c>
      <c r="AO177" s="1" t="s">
        <v>46</v>
      </c>
      <c r="AP177" s="14" t="s">
        <v>46</v>
      </c>
      <c r="AQ177" s="14" t="s">
        <v>46</v>
      </c>
      <c r="AR177" s="14" t="s">
        <v>46</v>
      </c>
      <c r="AS177" s="14" t="s">
        <v>46</v>
      </c>
      <c r="AT177" s="14" t="s">
        <v>46</v>
      </c>
      <c r="BA177" s="170" t="s">
        <v>46</v>
      </c>
      <c r="BB177" s="62" t="s">
        <v>46</v>
      </c>
      <c r="BC177" s="12" t="s">
        <v>46</v>
      </c>
      <c r="BE177" s="63">
        <f t="shared" si="200"/>
        <v>0</v>
      </c>
      <c r="BF177" s="63">
        <f t="shared" si="201"/>
        <v>0</v>
      </c>
      <c r="BG177" s="63">
        <f t="shared" si="202"/>
        <v>0</v>
      </c>
      <c r="BH177" s="63">
        <f t="shared" si="203"/>
        <v>0</v>
      </c>
      <c r="BI177" s="63">
        <f t="shared" si="204"/>
        <v>0</v>
      </c>
      <c r="BJ177" s="63">
        <f t="shared" si="205"/>
        <v>0</v>
      </c>
      <c r="BK177" s="63">
        <f t="shared" si="206"/>
        <v>0</v>
      </c>
      <c r="BL177" s="63">
        <f t="shared" si="207"/>
        <v>0</v>
      </c>
      <c r="BM177" s="63">
        <f t="shared" si="208"/>
        <v>0</v>
      </c>
      <c r="BN177" s="63">
        <f t="shared" si="209"/>
        <v>0</v>
      </c>
      <c r="BO177" s="63">
        <f t="shared" si="210"/>
        <v>0</v>
      </c>
      <c r="BP177" s="63">
        <f t="shared" si="211"/>
        <v>0</v>
      </c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</row>
    <row r="178" spans="21:82" ht="12">
      <c r="U178" s="1" t="s">
        <v>135</v>
      </c>
      <c r="V178" s="41" t="s">
        <v>46</v>
      </c>
      <c r="W178" s="1" t="s">
        <v>46</v>
      </c>
      <c r="X178" s="61">
        <v>0</v>
      </c>
      <c r="Y178" s="61">
        <v>0</v>
      </c>
      <c r="Z178" s="61">
        <v>0</v>
      </c>
      <c r="AA178" s="61">
        <v>0</v>
      </c>
      <c r="AB178" s="61">
        <v>0</v>
      </c>
      <c r="AC178" s="61">
        <v>0</v>
      </c>
      <c r="AD178" s="61">
        <v>0</v>
      </c>
      <c r="AE178" s="61">
        <v>0</v>
      </c>
      <c r="AF178" s="61">
        <v>0</v>
      </c>
      <c r="AG178" s="61">
        <v>0</v>
      </c>
      <c r="AH178" s="61">
        <v>0</v>
      </c>
      <c r="AI178" s="61">
        <v>0</v>
      </c>
      <c r="AJ178" s="62">
        <v>0</v>
      </c>
      <c r="AM178" s="1" t="s">
        <v>46</v>
      </c>
      <c r="AN178" s="41" t="s">
        <v>46</v>
      </c>
      <c r="AO178" s="1" t="s">
        <v>46</v>
      </c>
      <c r="AP178" s="14" t="s">
        <v>46</v>
      </c>
      <c r="AQ178" s="14" t="s">
        <v>46</v>
      </c>
      <c r="AR178" s="14" t="s">
        <v>46</v>
      </c>
      <c r="AS178" s="14" t="s">
        <v>46</v>
      </c>
      <c r="AT178" s="14" t="s">
        <v>46</v>
      </c>
      <c r="BA178" s="170" t="s">
        <v>46</v>
      </c>
      <c r="BB178" s="62" t="s">
        <v>46</v>
      </c>
      <c r="BC178" s="12" t="s">
        <v>46</v>
      </c>
      <c r="BE178" s="63">
        <f t="shared" si="200"/>
        <v>0</v>
      </c>
      <c r="BF178" s="63">
        <f t="shared" si="201"/>
        <v>0</v>
      </c>
      <c r="BG178" s="63">
        <f t="shared" si="202"/>
        <v>0</v>
      </c>
      <c r="BH178" s="63">
        <f t="shared" si="203"/>
        <v>0</v>
      </c>
      <c r="BI178" s="63">
        <f t="shared" si="204"/>
        <v>0</v>
      </c>
      <c r="BJ178" s="63">
        <f t="shared" si="205"/>
        <v>0</v>
      </c>
      <c r="BK178" s="63">
        <f t="shared" si="206"/>
        <v>0</v>
      </c>
      <c r="BL178" s="63">
        <f t="shared" si="207"/>
        <v>0</v>
      </c>
      <c r="BM178" s="63">
        <f t="shared" si="208"/>
        <v>0</v>
      </c>
      <c r="BN178" s="63">
        <f t="shared" si="209"/>
        <v>0</v>
      </c>
      <c r="BO178" s="63">
        <f t="shared" si="210"/>
        <v>0</v>
      </c>
      <c r="BP178" s="63">
        <f t="shared" si="211"/>
        <v>0</v>
      </c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</row>
    <row r="179" spans="21:82" ht="12">
      <c r="U179" s="1" t="s">
        <v>135</v>
      </c>
      <c r="V179" s="41" t="s">
        <v>46</v>
      </c>
      <c r="W179" s="1" t="s">
        <v>46</v>
      </c>
      <c r="X179" s="61">
        <v>0</v>
      </c>
      <c r="Y179" s="61">
        <v>0</v>
      </c>
      <c r="Z179" s="61">
        <v>0</v>
      </c>
      <c r="AA179" s="61">
        <v>0</v>
      </c>
      <c r="AB179" s="61">
        <v>0</v>
      </c>
      <c r="AC179" s="61">
        <v>0</v>
      </c>
      <c r="AD179" s="61">
        <v>0</v>
      </c>
      <c r="AE179" s="61">
        <v>0</v>
      </c>
      <c r="AF179" s="61">
        <v>0</v>
      </c>
      <c r="AG179" s="61">
        <v>0</v>
      </c>
      <c r="AH179" s="61">
        <v>0</v>
      </c>
      <c r="AI179" s="61">
        <v>0</v>
      </c>
      <c r="AJ179" s="62">
        <v>0</v>
      </c>
      <c r="AM179" s="1" t="s">
        <v>46</v>
      </c>
      <c r="AN179" s="41" t="s">
        <v>46</v>
      </c>
      <c r="AO179" s="1" t="s">
        <v>46</v>
      </c>
      <c r="AP179" s="14" t="s">
        <v>46</v>
      </c>
      <c r="AQ179" s="14" t="s">
        <v>46</v>
      </c>
      <c r="AR179" s="14" t="s">
        <v>46</v>
      </c>
      <c r="AS179" s="14" t="s">
        <v>46</v>
      </c>
      <c r="AT179" s="14" t="s">
        <v>46</v>
      </c>
      <c r="BA179" s="170" t="s">
        <v>46</v>
      </c>
      <c r="BB179" s="62" t="s">
        <v>46</v>
      </c>
      <c r="BC179" s="12" t="s">
        <v>46</v>
      </c>
      <c r="BE179" s="63">
        <f t="shared" si="200"/>
        <v>0</v>
      </c>
      <c r="BF179" s="63">
        <f t="shared" si="201"/>
        <v>0</v>
      </c>
      <c r="BG179" s="63">
        <f t="shared" si="202"/>
        <v>0</v>
      </c>
      <c r="BH179" s="63">
        <f t="shared" si="203"/>
        <v>0</v>
      </c>
      <c r="BI179" s="63">
        <f t="shared" si="204"/>
        <v>0</v>
      </c>
      <c r="BJ179" s="63">
        <f t="shared" si="205"/>
        <v>0</v>
      </c>
      <c r="BK179" s="63">
        <f t="shared" si="206"/>
        <v>0</v>
      </c>
      <c r="BL179" s="63">
        <f t="shared" si="207"/>
        <v>0</v>
      </c>
      <c r="BM179" s="63">
        <f t="shared" si="208"/>
        <v>0</v>
      </c>
      <c r="BN179" s="63">
        <f t="shared" si="209"/>
        <v>0</v>
      </c>
      <c r="BO179" s="63">
        <f t="shared" si="210"/>
        <v>0</v>
      </c>
      <c r="BP179" s="63">
        <f t="shared" si="211"/>
        <v>0</v>
      </c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</row>
    <row r="180" spans="21:82" ht="12">
      <c r="U180" s="1" t="s">
        <v>135</v>
      </c>
      <c r="V180" s="41" t="s">
        <v>46</v>
      </c>
      <c r="W180" s="1" t="s">
        <v>46</v>
      </c>
      <c r="X180" s="61">
        <v>0</v>
      </c>
      <c r="Y180" s="61">
        <v>0</v>
      </c>
      <c r="Z180" s="61">
        <v>0</v>
      </c>
      <c r="AA180" s="61">
        <v>0</v>
      </c>
      <c r="AB180" s="61">
        <v>0</v>
      </c>
      <c r="AC180" s="61">
        <v>0</v>
      </c>
      <c r="AD180" s="61">
        <v>0</v>
      </c>
      <c r="AE180" s="61">
        <v>0</v>
      </c>
      <c r="AF180" s="61">
        <v>0</v>
      </c>
      <c r="AG180" s="61">
        <v>0</v>
      </c>
      <c r="AH180" s="61">
        <v>0</v>
      </c>
      <c r="AI180" s="61">
        <v>0</v>
      </c>
      <c r="AJ180" s="62">
        <v>0</v>
      </c>
      <c r="AM180" s="1" t="s">
        <v>46</v>
      </c>
      <c r="AN180" s="41" t="s">
        <v>46</v>
      </c>
      <c r="AO180" s="1" t="s">
        <v>46</v>
      </c>
      <c r="AP180" s="14" t="s">
        <v>46</v>
      </c>
      <c r="AQ180" s="14" t="s">
        <v>46</v>
      </c>
      <c r="AR180" s="14" t="s">
        <v>46</v>
      </c>
      <c r="AS180" s="14" t="s">
        <v>46</v>
      </c>
      <c r="AT180" s="14" t="s">
        <v>46</v>
      </c>
      <c r="BA180" s="170" t="s">
        <v>46</v>
      </c>
      <c r="BB180" s="62" t="s">
        <v>46</v>
      </c>
      <c r="BC180" s="12" t="s">
        <v>46</v>
      </c>
      <c r="BE180" s="63">
        <f t="shared" si="200"/>
        <v>0</v>
      </c>
      <c r="BF180" s="63">
        <f t="shared" si="201"/>
        <v>0</v>
      </c>
      <c r="BG180" s="63">
        <f t="shared" si="202"/>
        <v>0</v>
      </c>
      <c r="BH180" s="63">
        <f t="shared" si="203"/>
        <v>0</v>
      </c>
      <c r="BI180" s="63">
        <f t="shared" si="204"/>
        <v>0</v>
      </c>
      <c r="BJ180" s="63">
        <f t="shared" si="205"/>
        <v>0</v>
      </c>
      <c r="BK180" s="63">
        <f t="shared" si="206"/>
        <v>0</v>
      </c>
      <c r="BL180" s="63">
        <f t="shared" si="207"/>
        <v>0</v>
      </c>
      <c r="BM180" s="63">
        <f t="shared" si="208"/>
        <v>0</v>
      </c>
      <c r="BN180" s="63">
        <f t="shared" si="209"/>
        <v>0</v>
      </c>
      <c r="BO180" s="63">
        <f t="shared" si="210"/>
        <v>0</v>
      </c>
      <c r="BP180" s="63">
        <f t="shared" si="211"/>
        <v>0</v>
      </c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</row>
    <row r="181" spans="21:82" ht="12">
      <c r="U181" s="1" t="s">
        <v>135</v>
      </c>
      <c r="V181" s="41" t="s">
        <v>46</v>
      </c>
      <c r="W181" s="1" t="s">
        <v>46</v>
      </c>
      <c r="X181" s="61">
        <v>0</v>
      </c>
      <c r="Y181" s="61">
        <v>0</v>
      </c>
      <c r="Z181" s="61">
        <v>0</v>
      </c>
      <c r="AA181" s="61">
        <v>0</v>
      </c>
      <c r="AB181" s="61">
        <v>0</v>
      </c>
      <c r="AC181" s="61">
        <v>0</v>
      </c>
      <c r="AD181" s="61">
        <v>0</v>
      </c>
      <c r="AE181" s="61">
        <v>0</v>
      </c>
      <c r="AF181" s="61">
        <v>0</v>
      </c>
      <c r="AG181" s="61">
        <v>0</v>
      </c>
      <c r="AH181" s="61">
        <v>0</v>
      </c>
      <c r="AI181" s="61">
        <v>0</v>
      </c>
      <c r="AJ181" s="62">
        <v>0</v>
      </c>
      <c r="AM181" s="1" t="s">
        <v>46</v>
      </c>
      <c r="AN181" s="41" t="s">
        <v>46</v>
      </c>
      <c r="AO181" s="1" t="s">
        <v>46</v>
      </c>
      <c r="AP181" s="14" t="s">
        <v>46</v>
      </c>
      <c r="AQ181" s="14" t="s">
        <v>46</v>
      </c>
      <c r="AR181" s="14" t="s">
        <v>46</v>
      </c>
      <c r="AS181" s="14" t="s">
        <v>46</v>
      </c>
      <c r="AT181" s="14" t="s">
        <v>46</v>
      </c>
      <c r="BA181" s="170" t="s">
        <v>46</v>
      </c>
      <c r="BB181" s="62" t="s">
        <v>46</v>
      </c>
      <c r="BC181" s="12" t="s">
        <v>46</v>
      </c>
      <c r="BE181" s="63">
        <f t="shared" si="200"/>
        <v>0</v>
      </c>
      <c r="BF181" s="63">
        <f t="shared" si="201"/>
        <v>0</v>
      </c>
      <c r="BG181" s="63">
        <f t="shared" si="202"/>
        <v>0</v>
      </c>
      <c r="BH181" s="63">
        <f t="shared" si="203"/>
        <v>0</v>
      </c>
      <c r="BI181" s="63">
        <f t="shared" si="204"/>
        <v>0</v>
      </c>
      <c r="BJ181" s="63">
        <f t="shared" si="205"/>
        <v>0</v>
      </c>
      <c r="BK181" s="63">
        <f t="shared" si="206"/>
        <v>0</v>
      </c>
      <c r="BL181" s="63">
        <f t="shared" si="207"/>
        <v>0</v>
      </c>
      <c r="BM181" s="63">
        <f t="shared" si="208"/>
        <v>0</v>
      </c>
      <c r="BN181" s="63">
        <f t="shared" si="209"/>
        <v>0</v>
      </c>
      <c r="BO181" s="63">
        <f t="shared" si="210"/>
        <v>0</v>
      </c>
      <c r="BP181" s="63">
        <f t="shared" si="211"/>
        <v>0</v>
      </c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</row>
    <row r="182" spans="21:82" ht="12">
      <c r="U182" s="1" t="s">
        <v>135</v>
      </c>
      <c r="V182" s="41" t="s">
        <v>46</v>
      </c>
      <c r="W182" s="1" t="s">
        <v>46</v>
      </c>
      <c r="X182" s="61">
        <v>0</v>
      </c>
      <c r="Y182" s="61">
        <v>0</v>
      </c>
      <c r="Z182" s="61">
        <v>0</v>
      </c>
      <c r="AA182" s="61">
        <v>0</v>
      </c>
      <c r="AB182" s="61">
        <v>0</v>
      </c>
      <c r="AC182" s="61">
        <v>0</v>
      </c>
      <c r="AD182" s="61">
        <v>0</v>
      </c>
      <c r="AE182" s="61">
        <v>0</v>
      </c>
      <c r="AF182" s="61">
        <v>0</v>
      </c>
      <c r="AG182" s="61">
        <v>0</v>
      </c>
      <c r="AH182" s="61">
        <v>0</v>
      </c>
      <c r="AI182" s="61">
        <v>0</v>
      </c>
      <c r="AJ182" s="62">
        <v>0</v>
      </c>
      <c r="AM182" s="1" t="s">
        <v>46</v>
      </c>
      <c r="AN182" s="41" t="s">
        <v>46</v>
      </c>
      <c r="AO182" s="1" t="s">
        <v>46</v>
      </c>
      <c r="AP182" s="14" t="s">
        <v>46</v>
      </c>
      <c r="AQ182" s="14" t="s">
        <v>46</v>
      </c>
      <c r="AR182" s="14" t="s">
        <v>46</v>
      </c>
      <c r="AS182" s="14" t="s">
        <v>46</v>
      </c>
      <c r="AT182" s="14" t="s">
        <v>46</v>
      </c>
      <c r="BA182" s="170" t="s">
        <v>46</v>
      </c>
      <c r="BB182" s="62" t="s">
        <v>46</v>
      </c>
      <c r="BC182" s="12" t="s">
        <v>46</v>
      </c>
      <c r="BE182" s="63">
        <f t="shared" si="200"/>
        <v>0</v>
      </c>
      <c r="BF182" s="63">
        <f t="shared" si="201"/>
        <v>0</v>
      </c>
      <c r="BG182" s="63">
        <f t="shared" si="202"/>
        <v>0</v>
      </c>
      <c r="BH182" s="63">
        <f t="shared" si="203"/>
        <v>0</v>
      </c>
      <c r="BI182" s="63">
        <f t="shared" si="204"/>
        <v>0</v>
      </c>
      <c r="BJ182" s="63">
        <f t="shared" si="205"/>
        <v>0</v>
      </c>
      <c r="BK182" s="63">
        <f t="shared" si="206"/>
        <v>0</v>
      </c>
      <c r="BL182" s="63">
        <f t="shared" si="207"/>
        <v>0</v>
      </c>
      <c r="BM182" s="63">
        <f t="shared" si="208"/>
        <v>0</v>
      </c>
      <c r="BN182" s="63">
        <f t="shared" si="209"/>
        <v>0</v>
      </c>
      <c r="BO182" s="63">
        <f t="shared" si="210"/>
        <v>0</v>
      </c>
      <c r="BP182" s="63">
        <f t="shared" si="211"/>
        <v>0</v>
      </c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</row>
    <row r="183" spans="21:82" ht="12">
      <c r="U183" s="1" t="s">
        <v>135</v>
      </c>
      <c r="V183" s="41" t="s">
        <v>46</v>
      </c>
      <c r="W183" s="1" t="s">
        <v>46</v>
      </c>
      <c r="X183" s="61">
        <v>0</v>
      </c>
      <c r="Y183" s="61">
        <v>0</v>
      </c>
      <c r="Z183" s="61">
        <v>0</v>
      </c>
      <c r="AA183" s="61">
        <v>0</v>
      </c>
      <c r="AB183" s="61">
        <v>0</v>
      </c>
      <c r="AC183" s="61">
        <v>0</v>
      </c>
      <c r="AD183" s="61">
        <v>0</v>
      </c>
      <c r="AE183" s="61">
        <v>0</v>
      </c>
      <c r="AF183" s="61">
        <v>0</v>
      </c>
      <c r="AG183" s="61">
        <v>0</v>
      </c>
      <c r="AH183" s="61">
        <v>0</v>
      </c>
      <c r="AI183" s="61">
        <v>0</v>
      </c>
      <c r="AJ183" s="62">
        <v>0</v>
      </c>
      <c r="AM183" s="1" t="s">
        <v>46</v>
      </c>
      <c r="AN183" s="41" t="s">
        <v>46</v>
      </c>
      <c r="AO183" s="1" t="s">
        <v>46</v>
      </c>
      <c r="AP183" s="14" t="s">
        <v>46</v>
      </c>
      <c r="AQ183" s="14" t="s">
        <v>46</v>
      </c>
      <c r="AR183" s="14" t="s">
        <v>46</v>
      </c>
      <c r="AS183" s="14" t="s">
        <v>46</v>
      </c>
      <c r="AT183" s="14" t="s">
        <v>46</v>
      </c>
      <c r="BA183" s="170" t="s">
        <v>46</v>
      </c>
      <c r="BB183" s="62" t="s">
        <v>46</v>
      </c>
      <c r="BC183" s="12" t="s">
        <v>46</v>
      </c>
      <c r="BE183" s="63">
        <f t="shared" si="200"/>
        <v>0</v>
      </c>
      <c r="BF183" s="63">
        <f t="shared" si="201"/>
        <v>0</v>
      </c>
      <c r="BG183" s="63">
        <f t="shared" si="202"/>
        <v>0</v>
      </c>
      <c r="BH183" s="63">
        <f t="shared" si="203"/>
        <v>0</v>
      </c>
      <c r="BI183" s="63">
        <f t="shared" si="204"/>
        <v>0</v>
      </c>
      <c r="BJ183" s="63">
        <f t="shared" si="205"/>
        <v>0</v>
      </c>
      <c r="BK183" s="63">
        <f t="shared" si="206"/>
        <v>0</v>
      </c>
      <c r="BL183" s="63">
        <f t="shared" si="207"/>
        <v>0</v>
      </c>
      <c r="BM183" s="63">
        <f t="shared" si="208"/>
        <v>0</v>
      </c>
      <c r="BN183" s="63">
        <f t="shared" si="209"/>
        <v>0</v>
      </c>
      <c r="BO183" s="63">
        <f t="shared" si="210"/>
        <v>0</v>
      </c>
      <c r="BP183" s="63">
        <f t="shared" si="211"/>
        <v>0</v>
      </c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</row>
    <row r="184" spans="21:82" ht="12">
      <c r="U184" s="1" t="s">
        <v>135</v>
      </c>
      <c r="V184" s="41" t="s">
        <v>46</v>
      </c>
      <c r="W184" s="1" t="s">
        <v>46</v>
      </c>
      <c r="X184" s="61">
        <v>0</v>
      </c>
      <c r="Y184" s="61">
        <v>0</v>
      </c>
      <c r="Z184" s="61">
        <v>0</v>
      </c>
      <c r="AA184" s="61">
        <v>0</v>
      </c>
      <c r="AB184" s="61">
        <v>0</v>
      </c>
      <c r="AC184" s="61">
        <v>0</v>
      </c>
      <c r="AD184" s="61">
        <v>0</v>
      </c>
      <c r="AE184" s="61">
        <v>0</v>
      </c>
      <c r="AF184" s="61">
        <v>0</v>
      </c>
      <c r="AG184" s="61">
        <v>0</v>
      </c>
      <c r="AH184" s="61">
        <v>0</v>
      </c>
      <c r="AI184" s="61">
        <v>0</v>
      </c>
      <c r="AJ184" s="62">
        <v>0</v>
      </c>
      <c r="AM184" s="1" t="s">
        <v>46</v>
      </c>
      <c r="AN184" s="41" t="s">
        <v>46</v>
      </c>
      <c r="AO184" s="1" t="s">
        <v>46</v>
      </c>
      <c r="AP184" s="14" t="s">
        <v>46</v>
      </c>
      <c r="AQ184" s="14" t="s">
        <v>46</v>
      </c>
      <c r="AR184" s="14" t="s">
        <v>46</v>
      </c>
      <c r="AS184" s="14" t="s">
        <v>46</v>
      </c>
      <c r="AT184" s="14" t="s">
        <v>46</v>
      </c>
      <c r="BA184" s="170" t="s">
        <v>46</v>
      </c>
      <c r="BB184" s="62" t="s">
        <v>46</v>
      </c>
      <c r="BC184" s="12" t="s">
        <v>46</v>
      </c>
      <c r="BE184" s="63">
        <f t="shared" si="200"/>
        <v>0</v>
      </c>
      <c r="BF184" s="63">
        <f t="shared" si="201"/>
        <v>0</v>
      </c>
      <c r="BG184" s="63">
        <f t="shared" si="202"/>
        <v>0</v>
      </c>
      <c r="BH184" s="63">
        <f t="shared" si="203"/>
        <v>0</v>
      </c>
      <c r="BI184" s="63">
        <f t="shared" si="204"/>
        <v>0</v>
      </c>
      <c r="BJ184" s="63">
        <f t="shared" si="205"/>
        <v>0</v>
      </c>
      <c r="BK184" s="63">
        <f t="shared" si="206"/>
        <v>0</v>
      </c>
      <c r="BL184" s="63">
        <f t="shared" si="207"/>
        <v>0</v>
      </c>
      <c r="BM184" s="63">
        <f t="shared" si="208"/>
        <v>0</v>
      </c>
      <c r="BN184" s="63">
        <f t="shared" si="209"/>
        <v>0</v>
      </c>
      <c r="BO184" s="63">
        <f t="shared" si="210"/>
        <v>0</v>
      </c>
      <c r="BP184" s="63">
        <f t="shared" si="211"/>
        <v>0</v>
      </c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</row>
    <row r="185" spans="21:82" ht="12">
      <c r="U185" s="1" t="s">
        <v>135</v>
      </c>
      <c r="V185" s="41" t="s">
        <v>46</v>
      </c>
      <c r="W185" s="1" t="s">
        <v>46</v>
      </c>
      <c r="X185" s="61">
        <v>0</v>
      </c>
      <c r="Y185" s="61">
        <v>0</v>
      </c>
      <c r="Z185" s="61">
        <v>0</v>
      </c>
      <c r="AA185" s="61">
        <v>0</v>
      </c>
      <c r="AB185" s="61">
        <v>0</v>
      </c>
      <c r="AC185" s="61">
        <v>0</v>
      </c>
      <c r="AD185" s="61">
        <v>0</v>
      </c>
      <c r="AE185" s="61">
        <v>0</v>
      </c>
      <c r="AF185" s="61">
        <v>0</v>
      </c>
      <c r="AG185" s="61">
        <v>0</v>
      </c>
      <c r="AH185" s="61">
        <v>0</v>
      </c>
      <c r="AI185" s="61">
        <v>0</v>
      </c>
      <c r="AJ185" s="62">
        <v>0</v>
      </c>
      <c r="AM185" s="1" t="s">
        <v>46</v>
      </c>
      <c r="AN185" s="41" t="s">
        <v>46</v>
      </c>
      <c r="AO185" s="1" t="s">
        <v>46</v>
      </c>
      <c r="AP185" s="14" t="s">
        <v>46</v>
      </c>
      <c r="AQ185" s="14" t="s">
        <v>46</v>
      </c>
      <c r="AR185" s="14" t="s">
        <v>46</v>
      </c>
      <c r="AS185" s="14" t="s">
        <v>46</v>
      </c>
      <c r="AT185" s="14" t="s">
        <v>46</v>
      </c>
      <c r="BA185" s="170" t="s">
        <v>46</v>
      </c>
      <c r="BB185" s="62" t="s">
        <v>46</v>
      </c>
      <c r="BC185" s="12" t="s">
        <v>46</v>
      </c>
      <c r="BE185" s="63">
        <f t="shared" si="200"/>
        <v>0</v>
      </c>
      <c r="BF185" s="63">
        <f t="shared" si="201"/>
        <v>0</v>
      </c>
      <c r="BG185" s="63">
        <f t="shared" si="202"/>
        <v>0</v>
      </c>
      <c r="BH185" s="63">
        <f t="shared" si="203"/>
        <v>0</v>
      </c>
      <c r="BI185" s="63">
        <f t="shared" si="204"/>
        <v>0</v>
      </c>
      <c r="BJ185" s="63">
        <f t="shared" si="205"/>
        <v>0</v>
      </c>
      <c r="BK185" s="63">
        <f t="shared" si="206"/>
        <v>0</v>
      </c>
      <c r="BL185" s="63">
        <f t="shared" si="207"/>
        <v>0</v>
      </c>
      <c r="BM185" s="63">
        <f t="shared" si="208"/>
        <v>0</v>
      </c>
      <c r="BN185" s="63">
        <f t="shared" si="209"/>
        <v>0</v>
      </c>
      <c r="BO185" s="63">
        <f t="shared" si="210"/>
        <v>0</v>
      </c>
      <c r="BP185" s="63">
        <f t="shared" si="211"/>
        <v>0</v>
      </c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</row>
    <row r="186" spans="21:82" ht="12">
      <c r="U186" s="1" t="s">
        <v>135</v>
      </c>
      <c r="V186" s="41" t="s">
        <v>46</v>
      </c>
      <c r="W186" s="1" t="s">
        <v>46</v>
      </c>
      <c r="X186" s="61">
        <v>0</v>
      </c>
      <c r="Y186" s="61">
        <v>0</v>
      </c>
      <c r="Z186" s="61">
        <v>0</v>
      </c>
      <c r="AA186" s="61">
        <v>0</v>
      </c>
      <c r="AB186" s="61">
        <v>0</v>
      </c>
      <c r="AC186" s="61">
        <v>0</v>
      </c>
      <c r="AD186" s="61">
        <v>0</v>
      </c>
      <c r="AE186" s="61">
        <v>0</v>
      </c>
      <c r="AF186" s="61">
        <v>0</v>
      </c>
      <c r="AG186" s="61">
        <v>0</v>
      </c>
      <c r="AH186" s="61">
        <v>0</v>
      </c>
      <c r="AI186" s="61">
        <v>0</v>
      </c>
      <c r="AJ186" s="62">
        <v>0</v>
      </c>
      <c r="AM186" s="1" t="s">
        <v>46</v>
      </c>
      <c r="AN186" s="41" t="s">
        <v>46</v>
      </c>
      <c r="AO186" s="1" t="s">
        <v>46</v>
      </c>
      <c r="AP186" s="14" t="s">
        <v>46</v>
      </c>
      <c r="AQ186" s="14" t="s">
        <v>46</v>
      </c>
      <c r="AR186" s="14" t="s">
        <v>46</v>
      </c>
      <c r="AS186" s="14" t="s">
        <v>46</v>
      </c>
      <c r="AT186" s="14" t="s">
        <v>46</v>
      </c>
      <c r="BA186" s="170" t="s">
        <v>46</v>
      </c>
      <c r="BB186" s="62" t="s">
        <v>46</v>
      </c>
      <c r="BC186" s="12" t="s">
        <v>46</v>
      </c>
      <c r="BE186" s="63">
        <f t="shared" si="200"/>
        <v>0</v>
      </c>
      <c r="BF186" s="63">
        <f t="shared" si="201"/>
        <v>0</v>
      </c>
      <c r="BG186" s="63">
        <f t="shared" si="202"/>
        <v>0</v>
      </c>
      <c r="BH186" s="63">
        <f t="shared" si="203"/>
        <v>0</v>
      </c>
      <c r="BI186" s="63">
        <f t="shared" si="204"/>
        <v>0</v>
      </c>
      <c r="BJ186" s="63">
        <f t="shared" si="205"/>
        <v>0</v>
      </c>
      <c r="BK186" s="63">
        <f t="shared" si="206"/>
        <v>0</v>
      </c>
      <c r="BL186" s="63">
        <f t="shared" si="207"/>
        <v>0</v>
      </c>
      <c r="BM186" s="63">
        <f t="shared" si="208"/>
        <v>0</v>
      </c>
      <c r="BN186" s="63">
        <f t="shared" si="209"/>
        <v>0</v>
      </c>
      <c r="BO186" s="63">
        <f t="shared" si="210"/>
        <v>0</v>
      </c>
      <c r="BP186" s="63">
        <f t="shared" si="211"/>
        <v>0</v>
      </c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</row>
    <row r="187" spans="21:82" ht="12">
      <c r="U187" s="1" t="s">
        <v>135</v>
      </c>
      <c r="V187" s="41" t="s">
        <v>46</v>
      </c>
      <c r="W187" s="1" t="s">
        <v>46</v>
      </c>
      <c r="X187" s="61">
        <v>0</v>
      </c>
      <c r="Y187" s="61">
        <v>0</v>
      </c>
      <c r="Z187" s="61">
        <v>0</v>
      </c>
      <c r="AA187" s="61">
        <v>0</v>
      </c>
      <c r="AB187" s="61">
        <v>0</v>
      </c>
      <c r="AC187" s="61">
        <v>0</v>
      </c>
      <c r="AD187" s="61">
        <v>0</v>
      </c>
      <c r="AE187" s="61">
        <v>0</v>
      </c>
      <c r="AF187" s="61">
        <v>0</v>
      </c>
      <c r="AG187" s="61">
        <v>0</v>
      </c>
      <c r="AH187" s="61">
        <v>0</v>
      </c>
      <c r="AI187" s="61">
        <v>0</v>
      </c>
      <c r="AJ187" s="62">
        <v>0</v>
      </c>
      <c r="AM187" s="1" t="s">
        <v>46</v>
      </c>
      <c r="AN187" s="41" t="s">
        <v>46</v>
      </c>
      <c r="AO187" s="1" t="s">
        <v>46</v>
      </c>
      <c r="AP187" s="14" t="s">
        <v>46</v>
      </c>
      <c r="AQ187" s="14" t="s">
        <v>46</v>
      </c>
      <c r="AR187" s="14" t="s">
        <v>46</v>
      </c>
      <c r="AS187" s="14" t="s">
        <v>46</v>
      </c>
      <c r="AT187" s="14" t="s">
        <v>46</v>
      </c>
      <c r="BA187" s="170" t="s">
        <v>46</v>
      </c>
      <c r="BB187" s="62" t="s">
        <v>46</v>
      </c>
      <c r="BC187" s="12" t="s">
        <v>46</v>
      </c>
      <c r="BE187" s="63">
        <f t="shared" si="200"/>
        <v>0</v>
      </c>
      <c r="BF187" s="63">
        <f t="shared" si="201"/>
        <v>0</v>
      </c>
      <c r="BG187" s="63">
        <f t="shared" si="202"/>
        <v>0</v>
      </c>
      <c r="BH187" s="63">
        <f t="shared" si="203"/>
        <v>0</v>
      </c>
      <c r="BI187" s="63">
        <f t="shared" si="204"/>
        <v>0</v>
      </c>
      <c r="BJ187" s="63">
        <f t="shared" si="205"/>
        <v>0</v>
      </c>
      <c r="BK187" s="63">
        <f t="shared" si="206"/>
        <v>0</v>
      </c>
      <c r="BL187" s="63">
        <f t="shared" si="207"/>
        <v>0</v>
      </c>
      <c r="BM187" s="63">
        <f t="shared" si="208"/>
        <v>0</v>
      </c>
      <c r="BN187" s="63">
        <f t="shared" si="209"/>
        <v>0</v>
      </c>
      <c r="BO187" s="63">
        <f t="shared" si="210"/>
        <v>0</v>
      </c>
      <c r="BP187" s="63">
        <f t="shared" si="211"/>
        <v>0</v>
      </c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</row>
    <row r="188" spans="21:82" ht="12">
      <c r="U188" s="1" t="s">
        <v>135</v>
      </c>
      <c r="V188" s="41" t="s">
        <v>46</v>
      </c>
      <c r="W188" s="1" t="s">
        <v>46</v>
      </c>
      <c r="X188" s="61">
        <v>0</v>
      </c>
      <c r="Y188" s="61">
        <v>0</v>
      </c>
      <c r="Z188" s="61">
        <v>0</v>
      </c>
      <c r="AA188" s="61">
        <v>0</v>
      </c>
      <c r="AB188" s="61">
        <v>0</v>
      </c>
      <c r="AC188" s="61">
        <v>0</v>
      </c>
      <c r="AD188" s="61">
        <v>0</v>
      </c>
      <c r="AE188" s="61">
        <v>0</v>
      </c>
      <c r="AF188" s="61">
        <v>0</v>
      </c>
      <c r="AG188" s="61">
        <v>0</v>
      </c>
      <c r="AH188" s="61">
        <v>0</v>
      </c>
      <c r="AI188" s="61">
        <v>0</v>
      </c>
      <c r="AJ188" s="62">
        <v>0</v>
      </c>
      <c r="AM188" s="1" t="s">
        <v>46</v>
      </c>
      <c r="AN188" s="41" t="s">
        <v>46</v>
      </c>
      <c r="AO188" s="1" t="s">
        <v>46</v>
      </c>
      <c r="AP188" s="14" t="s">
        <v>46</v>
      </c>
      <c r="AQ188" s="14" t="s">
        <v>46</v>
      </c>
      <c r="AR188" s="14" t="s">
        <v>46</v>
      </c>
      <c r="AS188" s="14" t="s">
        <v>46</v>
      </c>
      <c r="AT188" s="14" t="s">
        <v>46</v>
      </c>
      <c r="BA188" s="170" t="s">
        <v>46</v>
      </c>
      <c r="BB188" s="62" t="s">
        <v>46</v>
      </c>
      <c r="BC188" s="12" t="s">
        <v>46</v>
      </c>
      <c r="BE188" s="63">
        <f t="shared" si="200"/>
        <v>0</v>
      </c>
      <c r="BF188" s="63">
        <f t="shared" si="201"/>
        <v>0</v>
      </c>
      <c r="BG188" s="63">
        <f t="shared" si="202"/>
        <v>0</v>
      </c>
      <c r="BH188" s="63">
        <f t="shared" si="203"/>
        <v>0</v>
      </c>
      <c r="BI188" s="63">
        <f t="shared" si="204"/>
        <v>0</v>
      </c>
      <c r="BJ188" s="63">
        <f t="shared" si="205"/>
        <v>0</v>
      </c>
      <c r="BK188" s="63">
        <f t="shared" si="206"/>
        <v>0</v>
      </c>
      <c r="BL188" s="63">
        <f t="shared" si="207"/>
        <v>0</v>
      </c>
      <c r="BM188" s="63">
        <f t="shared" si="208"/>
        <v>0</v>
      </c>
      <c r="BN188" s="63">
        <f t="shared" si="209"/>
        <v>0</v>
      </c>
      <c r="BO188" s="63">
        <f t="shared" si="210"/>
        <v>0</v>
      </c>
      <c r="BP188" s="63">
        <f t="shared" si="211"/>
        <v>0</v>
      </c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</row>
    <row r="189" spans="21:82" ht="12">
      <c r="U189" s="1" t="s">
        <v>135</v>
      </c>
      <c r="V189" s="41" t="s">
        <v>46</v>
      </c>
      <c r="W189" s="1" t="s">
        <v>46</v>
      </c>
      <c r="X189" s="61">
        <v>0</v>
      </c>
      <c r="Y189" s="61">
        <v>0</v>
      </c>
      <c r="Z189" s="61">
        <v>0</v>
      </c>
      <c r="AA189" s="61">
        <v>0</v>
      </c>
      <c r="AB189" s="61">
        <v>0</v>
      </c>
      <c r="AC189" s="61">
        <v>0</v>
      </c>
      <c r="AD189" s="61">
        <v>0</v>
      </c>
      <c r="AE189" s="61">
        <v>0</v>
      </c>
      <c r="AF189" s="61">
        <v>0</v>
      </c>
      <c r="AG189" s="61">
        <v>0</v>
      </c>
      <c r="AH189" s="61">
        <v>0</v>
      </c>
      <c r="AI189" s="61">
        <v>0</v>
      </c>
      <c r="AJ189" s="62">
        <v>0</v>
      </c>
      <c r="AM189" s="1" t="s">
        <v>46</v>
      </c>
      <c r="AN189" s="41" t="s">
        <v>46</v>
      </c>
      <c r="AO189" s="1" t="s">
        <v>46</v>
      </c>
      <c r="AP189" s="14" t="s">
        <v>46</v>
      </c>
      <c r="AQ189" s="14" t="s">
        <v>46</v>
      </c>
      <c r="AR189" s="14" t="s">
        <v>46</v>
      </c>
      <c r="AS189" s="14" t="s">
        <v>46</v>
      </c>
      <c r="AT189" s="14" t="s">
        <v>46</v>
      </c>
      <c r="BA189" s="170" t="s">
        <v>46</v>
      </c>
      <c r="BB189" s="62" t="s">
        <v>46</v>
      </c>
      <c r="BC189" s="12" t="s">
        <v>46</v>
      </c>
      <c r="BE189" s="63">
        <f t="shared" si="200"/>
        <v>0</v>
      </c>
      <c r="BF189" s="63">
        <f t="shared" si="201"/>
        <v>0</v>
      </c>
      <c r="BG189" s="63">
        <f t="shared" si="202"/>
        <v>0</v>
      </c>
      <c r="BH189" s="63">
        <f t="shared" si="203"/>
        <v>0</v>
      </c>
      <c r="BI189" s="63">
        <f t="shared" si="204"/>
        <v>0</v>
      </c>
      <c r="BJ189" s="63">
        <f t="shared" si="205"/>
        <v>0</v>
      </c>
      <c r="BK189" s="63">
        <f t="shared" si="206"/>
        <v>0</v>
      </c>
      <c r="BL189" s="63">
        <f t="shared" si="207"/>
        <v>0</v>
      </c>
      <c r="BM189" s="63">
        <f t="shared" si="208"/>
        <v>0</v>
      </c>
      <c r="BN189" s="63">
        <f t="shared" si="209"/>
        <v>0</v>
      </c>
      <c r="BO189" s="63">
        <f t="shared" si="210"/>
        <v>0</v>
      </c>
      <c r="BP189" s="63">
        <f t="shared" si="211"/>
        <v>0</v>
      </c>
      <c r="BS189" s="63" t="s">
        <v>46</v>
      </c>
      <c r="BT189" s="63" t="s">
        <v>46</v>
      </c>
      <c r="BU189" s="63" t="s">
        <v>46</v>
      </c>
      <c r="BV189" s="63" t="s">
        <v>46</v>
      </c>
      <c r="BW189" s="63" t="s">
        <v>46</v>
      </c>
      <c r="BX189" s="63"/>
      <c r="BY189" s="63"/>
      <c r="BZ189" s="63"/>
      <c r="CA189" s="63"/>
      <c r="CB189" s="63"/>
      <c r="CC189" s="63"/>
      <c r="CD189" s="63" t="s">
        <v>46</v>
      </c>
    </row>
    <row r="190" spans="21:82" ht="12">
      <c r="U190" s="1" t="s">
        <v>135</v>
      </c>
      <c r="V190" s="41" t="s">
        <v>46</v>
      </c>
      <c r="W190" s="1" t="s">
        <v>46</v>
      </c>
      <c r="X190" s="61">
        <v>0</v>
      </c>
      <c r="Y190" s="61">
        <v>0</v>
      </c>
      <c r="Z190" s="61">
        <v>0</v>
      </c>
      <c r="AA190" s="61">
        <v>0</v>
      </c>
      <c r="AB190" s="61">
        <v>0</v>
      </c>
      <c r="AC190" s="61">
        <v>0</v>
      </c>
      <c r="AD190" s="61">
        <v>0</v>
      </c>
      <c r="AE190" s="61">
        <v>0</v>
      </c>
      <c r="AF190" s="61">
        <v>0</v>
      </c>
      <c r="AG190" s="61">
        <v>0</v>
      </c>
      <c r="AH190" s="61">
        <v>0</v>
      </c>
      <c r="AI190" s="61">
        <v>0</v>
      </c>
      <c r="AJ190" s="62">
        <v>0</v>
      </c>
      <c r="AM190" s="1" t="s">
        <v>46</v>
      </c>
      <c r="AN190" s="41" t="s">
        <v>46</v>
      </c>
      <c r="AO190" s="1" t="s">
        <v>46</v>
      </c>
      <c r="AP190" s="14" t="s">
        <v>46</v>
      </c>
      <c r="AQ190" s="14" t="s">
        <v>46</v>
      </c>
      <c r="AR190" s="14" t="s">
        <v>46</v>
      </c>
      <c r="AS190" s="14" t="s">
        <v>46</v>
      </c>
      <c r="AT190" s="14" t="s">
        <v>46</v>
      </c>
      <c r="BA190" s="170" t="s">
        <v>46</v>
      </c>
      <c r="BB190" s="62" t="s">
        <v>46</v>
      </c>
      <c r="BC190" s="12" t="s">
        <v>46</v>
      </c>
      <c r="BE190" s="63">
        <f t="shared" si="200"/>
        <v>0</v>
      </c>
      <c r="BF190" s="63">
        <f t="shared" si="201"/>
        <v>0</v>
      </c>
      <c r="BG190" s="63">
        <f t="shared" si="202"/>
        <v>0</v>
      </c>
      <c r="BH190" s="63">
        <f t="shared" si="203"/>
        <v>0</v>
      </c>
      <c r="BI190" s="63">
        <f t="shared" si="204"/>
        <v>0</v>
      </c>
      <c r="BJ190" s="63">
        <f t="shared" si="205"/>
        <v>0</v>
      </c>
      <c r="BK190" s="63">
        <f t="shared" si="206"/>
        <v>0</v>
      </c>
      <c r="BL190" s="63">
        <f t="shared" si="207"/>
        <v>0</v>
      </c>
      <c r="BM190" s="63">
        <f t="shared" si="208"/>
        <v>0</v>
      </c>
      <c r="BN190" s="63">
        <f t="shared" si="209"/>
        <v>0</v>
      </c>
      <c r="BO190" s="63">
        <f t="shared" si="210"/>
        <v>0</v>
      </c>
      <c r="BP190" s="63">
        <f t="shared" si="211"/>
        <v>0</v>
      </c>
      <c r="BS190" s="63" t="s">
        <v>46</v>
      </c>
      <c r="BT190" s="63" t="s">
        <v>46</v>
      </c>
      <c r="BU190" s="63" t="s">
        <v>46</v>
      </c>
      <c r="BV190" s="63" t="s">
        <v>46</v>
      </c>
      <c r="BW190" s="63" t="s">
        <v>46</v>
      </c>
      <c r="BX190" s="63"/>
      <c r="BY190" s="63"/>
      <c r="BZ190" s="63"/>
      <c r="CA190" s="63"/>
      <c r="CB190" s="63"/>
      <c r="CC190" s="63"/>
      <c r="CD190" s="63" t="s">
        <v>46</v>
      </c>
    </row>
    <row r="191" spans="21:82" ht="12">
      <c r="U191" s="1" t="s">
        <v>135</v>
      </c>
      <c r="V191" s="41" t="s">
        <v>46</v>
      </c>
      <c r="W191" s="1" t="s">
        <v>46</v>
      </c>
      <c r="X191" s="61">
        <v>0</v>
      </c>
      <c r="Y191" s="61">
        <v>0</v>
      </c>
      <c r="Z191" s="61">
        <v>0</v>
      </c>
      <c r="AA191" s="61">
        <v>0</v>
      </c>
      <c r="AB191" s="61">
        <v>0</v>
      </c>
      <c r="AC191" s="61">
        <v>0</v>
      </c>
      <c r="AD191" s="61">
        <v>0</v>
      </c>
      <c r="AE191" s="61">
        <v>0</v>
      </c>
      <c r="AF191" s="61">
        <v>0</v>
      </c>
      <c r="AG191" s="61">
        <v>0</v>
      </c>
      <c r="AH191" s="61">
        <v>0</v>
      </c>
      <c r="AI191" s="61">
        <v>0</v>
      </c>
      <c r="AJ191" s="62">
        <v>0</v>
      </c>
      <c r="AM191" s="1" t="s">
        <v>46</v>
      </c>
      <c r="AN191" s="41" t="s">
        <v>46</v>
      </c>
      <c r="AO191" s="1" t="s">
        <v>46</v>
      </c>
      <c r="AP191" s="14" t="s">
        <v>46</v>
      </c>
      <c r="AQ191" s="14" t="s">
        <v>46</v>
      </c>
      <c r="AR191" s="14" t="s">
        <v>46</v>
      </c>
      <c r="AS191" s="14" t="s">
        <v>46</v>
      </c>
      <c r="AT191" s="14" t="s">
        <v>46</v>
      </c>
      <c r="BA191" s="170" t="s">
        <v>46</v>
      </c>
      <c r="BB191" s="62" t="s">
        <v>46</v>
      </c>
      <c r="BC191" s="12" t="s">
        <v>46</v>
      </c>
      <c r="BE191" s="63">
        <f t="shared" si="200"/>
        <v>0</v>
      </c>
      <c r="BF191" s="63">
        <f t="shared" si="201"/>
        <v>0</v>
      </c>
      <c r="BG191" s="63">
        <f t="shared" si="202"/>
        <v>0</v>
      </c>
      <c r="BH191" s="63">
        <f t="shared" si="203"/>
        <v>0</v>
      </c>
      <c r="BI191" s="63">
        <f t="shared" si="204"/>
        <v>0</v>
      </c>
      <c r="BJ191" s="63">
        <f t="shared" si="205"/>
        <v>0</v>
      </c>
      <c r="BK191" s="63">
        <f t="shared" si="206"/>
        <v>0</v>
      </c>
      <c r="BL191" s="63">
        <f t="shared" si="207"/>
        <v>0</v>
      </c>
      <c r="BM191" s="63">
        <f t="shared" si="208"/>
        <v>0</v>
      </c>
      <c r="BN191" s="63">
        <f t="shared" si="209"/>
        <v>0</v>
      </c>
      <c r="BO191" s="63">
        <f t="shared" si="210"/>
        <v>0</v>
      </c>
      <c r="BP191" s="63">
        <f t="shared" si="211"/>
        <v>0</v>
      </c>
      <c r="BS191" s="63" t="s">
        <v>46</v>
      </c>
      <c r="BT191" s="63" t="s">
        <v>46</v>
      </c>
      <c r="BU191" s="63" t="s">
        <v>46</v>
      </c>
      <c r="BV191" s="63" t="s">
        <v>46</v>
      </c>
      <c r="BW191" s="63" t="s">
        <v>46</v>
      </c>
      <c r="BX191" s="63"/>
      <c r="BY191" s="63"/>
      <c r="BZ191" s="63"/>
      <c r="CA191" s="63"/>
      <c r="CB191" s="63"/>
      <c r="CC191" s="63"/>
      <c r="CD191" s="63" t="s">
        <v>46</v>
      </c>
    </row>
    <row r="192" spans="21:82" ht="12">
      <c r="U192" s="1" t="s">
        <v>135</v>
      </c>
      <c r="V192" s="41" t="s">
        <v>46</v>
      </c>
      <c r="W192" s="1" t="s">
        <v>46</v>
      </c>
      <c r="X192" s="61">
        <v>0</v>
      </c>
      <c r="Y192" s="61">
        <v>0</v>
      </c>
      <c r="Z192" s="61">
        <v>0</v>
      </c>
      <c r="AA192" s="61">
        <v>0</v>
      </c>
      <c r="AB192" s="61">
        <v>0</v>
      </c>
      <c r="AC192" s="61">
        <v>0</v>
      </c>
      <c r="AD192" s="61">
        <v>0</v>
      </c>
      <c r="AE192" s="61">
        <v>0</v>
      </c>
      <c r="AF192" s="61">
        <v>0</v>
      </c>
      <c r="AG192" s="61">
        <v>0</v>
      </c>
      <c r="AH192" s="61">
        <v>0</v>
      </c>
      <c r="AI192" s="61">
        <v>0</v>
      </c>
      <c r="AJ192" s="62">
        <v>0</v>
      </c>
      <c r="AM192" s="1" t="s">
        <v>46</v>
      </c>
      <c r="AN192" s="41" t="s">
        <v>46</v>
      </c>
      <c r="AO192" s="1" t="s">
        <v>46</v>
      </c>
      <c r="AP192" s="14" t="s">
        <v>46</v>
      </c>
      <c r="AQ192" s="14" t="s">
        <v>46</v>
      </c>
      <c r="AR192" s="14" t="s">
        <v>46</v>
      </c>
      <c r="AS192" s="14" t="s">
        <v>46</v>
      </c>
      <c r="AT192" s="14" t="s">
        <v>46</v>
      </c>
      <c r="BA192" s="170" t="s">
        <v>46</v>
      </c>
      <c r="BB192" s="62" t="s">
        <v>46</v>
      </c>
      <c r="BC192" s="12" t="s">
        <v>46</v>
      </c>
      <c r="BE192" s="63">
        <v>0</v>
      </c>
      <c r="BF192" s="63">
        <v>0</v>
      </c>
      <c r="BG192" s="63">
        <v>0</v>
      </c>
      <c r="BH192" s="63">
        <v>0</v>
      </c>
      <c r="BI192" s="63">
        <v>0</v>
      </c>
      <c r="BJ192" s="63">
        <v>0</v>
      </c>
      <c r="BK192" s="63">
        <v>0</v>
      </c>
      <c r="BL192" s="63">
        <v>0</v>
      </c>
      <c r="BM192" s="63">
        <v>0</v>
      </c>
      <c r="BN192" s="63">
        <v>0</v>
      </c>
      <c r="BO192" s="63">
        <v>0</v>
      </c>
      <c r="BP192" s="63">
        <v>0</v>
      </c>
      <c r="BS192" s="63" t="s">
        <v>46</v>
      </c>
      <c r="BT192" s="63" t="s">
        <v>46</v>
      </c>
      <c r="BU192" s="63" t="s">
        <v>46</v>
      </c>
      <c r="BV192" s="63" t="s">
        <v>46</v>
      </c>
      <c r="BW192" s="63" t="s">
        <v>46</v>
      </c>
      <c r="BX192" s="63"/>
      <c r="BY192" s="63"/>
      <c r="BZ192" s="63"/>
      <c r="CA192" s="63"/>
      <c r="CB192" s="63"/>
      <c r="CC192" s="63"/>
      <c r="CD192" s="63" t="s">
        <v>46</v>
      </c>
    </row>
    <row r="193" spans="21:82" ht="12">
      <c r="U193" s="1"/>
      <c r="V193" s="41"/>
      <c r="W193" s="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K193" s="61" t="s">
        <v>46</v>
      </c>
      <c r="AM193" s="1" t="s">
        <v>46</v>
      </c>
      <c r="AN193" s="41" t="s">
        <v>46</v>
      </c>
      <c r="AO193" s="1" t="s">
        <v>46</v>
      </c>
      <c r="AP193" s="14" t="s">
        <v>46</v>
      </c>
      <c r="AQ193" s="14" t="s">
        <v>46</v>
      </c>
      <c r="AR193" s="14" t="s">
        <v>46</v>
      </c>
      <c r="AS193" s="14" t="s">
        <v>46</v>
      </c>
      <c r="AT193" s="14" t="s">
        <v>46</v>
      </c>
      <c r="BA193" s="170" t="s">
        <v>46</v>
      </c>
      <c r="BB193" s="62" t="s">
        <v>46</v>
      </c>
      <c r="BC193" s="12" t="s">
        <v>46</v>
      </c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S193" s="63" t="s">
        <v>46</v>
      </c>
      <c r="BT193" s="63" t="s">
        <v>46</v>
      </c>
      <c r="BU193" s="63" t="s">
        <v>46</v>
      </c>
      <c r="BV193" s="63" t="s">
        <v>46</v>
      </c>
      <c r="BW193" s="63" t="s">
        <v>46</v>
      </c>
      <c r="BX193" s="63"/>
      <c r="BY193" s="63"/>
      <c r="BZ193" s="63"/>
      <c r="CA193" s="63"/>
      <c r="CB193" s="63"/>
      <c r="CC193" s="63"/>
      <c r="CD193" s="63" t="s">
        <v>46</v>
      </c>
    </row>
    <row r="194" spans="21:82" ht="12">
      <c r="U194" s="1"/>
      <c r="V194" s="41"/>
      <c r="W194" s="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K194" s="61" t="s">
        <v>46</v>
      </c>
      <c r="AM194" s="1" t="s">
        <v>46</v>
      </c>
      <c r="AN194" s="41" t="s">
        <v>46</v>
      </c>
      <c r="AO194" s="1" t="s">
        <v>46</v>
      </c>
      <c r="AP194" s="14" t="s">
        <v>46</v>
      </c>
      <c r="AQ194" s="14" t="s">
        <v>46</v>
      </c>
      <c r="AR194" s="14" t="s">
        <v>46</v>
      </c>
      <c r="AS194" s="14" t="s">
        <v>46</v>
      </c>
      <c r="AT194" s="14" t="s">
        <v>46</v>
      </c>
      <c r="BA194" s="170" t="s">
        <v>46</v>
      </c>
      <c r="BB194" s="62" t="s">
        <v>46</v>
      </c>
      <c r="BC194" s="12" t="s">
        <v>46</v>
      </c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S194" s="63" t="s">
        <v>46</v>
      </c>
      <c r="BT194" s="63" t="s">
        <v>46</v>
      </c>
      <c r="BU194" s="63" t="s">
        <v>46</v>
      </c>
      <c r="BV194" s="63" t="s">
        <v>46</v>
      </c>
      <c r="BW194" s="63" t="s">
        <v>46</v>
      </c>
      <c r="BX194" s="63"/>
      <c r="BY194" s="63"/>
      <c r="BZ194" s="63"/>
      <c r="CA194" s="63"/>
      <c r="CB194" s="63"/>
      <c r="CC194" s="63"/>
      <c r="CD194" s="63" t="s">
        <v>46</v>
      </c>
    </row>
    <row r="195" spans="21:82" ht="12">
      <c r="U195" s="1"/>
      <c r="V195" s="41"/>
      <c r="W195" s="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K195" s="61" t="s">
        <v>46</v>
      </c>
      <c r="AM195" s="1" t="s">
        <v>46</v>
      </c>
      <c r="AN195" s="41" t="s">
        <v>46</v>
      </c>
      <c r="AO195" s="1" t="s">
        <v>46</v>
      </c>
      <c r="AP195" s="14" t="s">
        <v>46</v>
      </c>
      <c r="AQ195" s="14" t="s">
        <v>46</v>
      </c>
      <c r="AR195" s="14" t="s">
        <v>46</v>
      </c>
      <c r="AS195" s="14" t="s">
        <v>46</v>
      </c>
      <c r="AT195" s="14" t="s">
        <v>46</v>
      </c>
      <c r="BA195" s="170" t="s">
        <v>46</v>
      </c>
      <c r="BB195" s="62" t="s">
        <v>46</v>
      </c>
      <c r="BC195" s="12" t="s">
        <v>46</v>
      </c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S195" s="63" t="s">
        <v>46</v>
      </c>
      <c r="BT195" s="63" t="s">
        <v>46</v>
      </c>
      <c r="BU195" s="63" t="s">
        <v>46</v>
      </c>
      <c r="BV195" s="63" t="s">
        <v>46</v>
      </c>
      <c r="BW195" s="63" t="s">
        <v>46</v>
      </c>
      <c r="BX195" s="63"/>
      <c r="BY195" s="63"/>
      <c r="BZ195" s="63"/>
      <c r="CA195" s="63"/>
      <c r="CB195" s="63"/>
      <c r="CC195" s="63"/>
      <c r="CD195" s="63" t="s">
        <v>46</v>
      </c>
    </row>
    <row r="196" spans="21:82" ht="12">
      <c r="U196" s="1"/>
      <c r="V196" s="41"/>
      <c r="W196" s="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K196" s="61" t="s">
        <v>46</v>
      </c>
      <c r="AM196" s="1" t="s">
        <v>46</v>
      </c>
      <c r="AN196" s="41" t="s">
        <v>46</v>
      </c>
      <c r="AO196" s="1" t="s">
        <v>46</v>
      </c>
      <c r="AP196" s="14" t="s">
        <v>46</v>
      </c>
      <c r="AQ196" s="14" t="s">
        <v>46</v>
      </c>
      <c r="AR196" s="14" t="s">
        <v>46</v>
      </c>
      <c r="AS196" s="14" t="s">
        <v>46</v>
      </c>
      <c r="AT196" s="14" t="s">
        <v>46</v>
      </c>
      <c r="BA196" s="170" t="s">
        <v>46</v>
      </c>
      <c r="BB196" s="62" t="s">
        <v>46</v>
      </c>
      <c r="BC196" s="12" t="s">
        <v>46</v>
      </c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S196" s="63" t="s">
        <v>46</v>
      </c>
      <c r="BT196" s="63" t="s">
        <v>46</v>
      </c>
      <c r="BU196" s="63" t="s">
        <v>46</v>
      </c>
      <c r="BV196" s="63" t="s">
        <v>46</v>
      </c>
      <c r="BW196" s="63" t="s">
        <v>46</v>
      </c>
      <c r="BX196" s="63"/>
      <c r="BY196" s="63"/>
      <c r="BZ196" s="63"/>
      <c r="CA196" s="63"/>
      <c r="CB196" s="63"/>
      <c r="CC196" s="63"/>
      <c r="CD196" s="63" t="s">
        <v>46</v>
      </c>
    </row>
    <row r="197" spans="21:82" ht="12">
      <c r="U197" s="1"/>
      <c r="V197" s="41"/>
      <c r="W197" s="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K197" s="61" t="s">
        <v>46</v>
      </c>
      <c r="AM197" s="1" t="s">
        <v>46</v>
      </c>
      <c r="AN197" s="41" t="s">
        <v>46</v>
      </c>
      <c r="AO197" s="1" t="s">
        <v>46</v>
      </c>
      <c r="AP197" s="14" t="s">
        <v>46</v>
      </c>
      <c r="AQ197" s="14" t="s">
        <v>46</v>
      </c>
      <c r="AR197" s="14" t="s">
        <v>46</v>
      </c>
      <c r="AS197" s="14" t="s">
        <v>46</v>
      </c>
      <c r="AT197" s="14" t="s">
        <v>46</v>
      </c>
      <c r="BA197" s="170" t="s">
        <v>46</v>
      </c>
      <c r="BB197" s="62" t="s">
        <v>46</v>
      </c>
      <c r="BC197" s="12" t="s">
        <v>46</v>
      </c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S197" s="63" t="s">
        <v>46</v>
      </c>
      <c r="BT197" s="63" t="s">
        <v>46</v>
      </c>
      <c r="BU197" s="63" t="s">
        <v>46</v>
      </c>
      <c r="BV197" s="63" t="s">
        <v>46</v>
      </c>
      <c r="BW197" s="63" t="s">
        <v>46</v>
      </c>
      <c r="BX197" s="63"/>
      <c r="BY197" s="63"/>
      <c r="BZ197" s="63"/>
      <c r="CA197" s="63"/>
      <c r="CB197" s="63"/>
      <c r="CC197" s="63"/>
      <c r="CD197" s="63" t="s">
        <v>46</v>
      </c>
    </row>
    <row r="198" spans="21:82" ht="12">
      <c r="U198" s="1"/>
      <c r="V198" s="41"/>
      <c r="W198" s="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K198" s="61" t="s">
        <v>46</v>
      </c>
      <c r="AM198" s="1" t="s">
        <v>46</v>
      </c>
      <c r="AN198" s="41" t="s">
        <v>46</v>
      </c>
      <c r="AO198" s="1" t="s">
        <v>46</v>
      </c>
      <c r="AP198" s="14" t="s">
        <v>46</v>
      </c>
      <c r="AQ198" s="14" t="s">
        <v>46</v>
      </c>
      <c r="AR198" s="14" t="s">
        <v>46</v>
      </c>
      <c r="AS198" s="14" t="s">
        <v>46</v>
      </c>
      <c r="AT198" s="14" t="s">
        <v>46</v>
      </c>
      <c r="BA198" s="170" t="s">
        <v>46</v>
      </c>
      <c r="BB198" s="62" t="s">
        <v>46</v>
      </c>
      <c r="BC198" s="12" t="s">
        <v>46</v>
      </c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S198" s="63" t="s">
        <v>46</v>
      </c>
      <c r="BT198" s="63" t="s">
        <v>46</v>
      </c>
      <c r="BU198" s="63" t="s">
        <v>46</v>
      </c>
      <c r="BV198" s="63" t="s">
        <v>46</v>
      </c>
      <c r="BW198" s="63" t="s">
        <v>46</v>
      </c>
      <c r="BX198" s="63"/>
      <c r="BY198" s="63"/>
      <c r="BZ198" s="63"/>
      <c r="CA198" s="63"/>
      <c r="CB198" s="63"/>
      <c r="CC198" s="63"/>
      <c r="CD198" s="63" t="s">
        <v>46</v>
      </c>
    </row>
    <row r="199" spans="21:82" ht="12">
      <c r="U199" s="1"/>
      <c r="V199" s="41"/>
      <c r="W199" s="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K199" s="61" t="s">
        <v>46</v>
      </c>
      <c r="AM199" s="1" t="s">
        <v>46</v>
      </c>
      <c r="AN199" s="41" t="s">
        <v>46</v>
      </c>
      <c r="AO199" s="1" t="s">
        <v>46</v>
      </c>
      <c r="AP199" s="14" t="s">
        <v>46</v>
      </c>
      <c r="AQ199" s="14" t="s">
        <v>46</v>
      </c>
      <c r="AR199" s="14" t="s">
        <v>46</v>
      </c>
      <c r="AS199" s="14" t="s">
        <v>46</v>
      </c>
      <c r="AT199" s="14" t="s">
        <v>46</v>
      </c>
      <c r="BA199" s="170" t="s">
        <v>46</v>
      </c>
      <c r="BB199" s="62" t="s">
        <v>46</v>
      </c>
      <c r="BC199" s="12" t="s">
        <v>46</v>
      </c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S199" s="63" t="s">
        <v>46</v>
      </c>
      <c r="BT199" s="63" t="s">
        <v>46</v>
      </c>
      <c r="BU199" s="63" t="s">
        <v>46</v>
      </c>
      <c r="BV199" s="63" t="s">
        <v>46</v>
      </c>
      <c r="BW199" s="63" t="s">
        <v>46</v>
      </c>
      <c r="BX199" s="63"/>
      <c r="BY199" s="63"/>
      <c r="BZ199" s="63"/>
      <c r="CA199" s="63"/>
      <c r="CB199" s="63"/>
      <c r="CC199" s="63"/>
      <c r="CD199" s="63" t="s">
        <v>46</v>
      </c>
    </row>
    <row r="200" spans="21:82" ht="12">
      <c r="U200" s="1"/>
      <c r="V200" s="41"/>
      <c r="W200" s="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K200" s="61" t="s">
        <v>46</v>
      </c>
      <c r="AM200" s="1" t="s">
        <v>46</v>
      </c>
      <c r="AN200" s="41" t="s">
        <v>46</v>
      </c>
      <c r="AO200" s="1" t="s">
        <v>46</v>
      </c>
      <c r="AP200" s="14" t="s">
        <v>46</v>
      </c>
      <c r="AQ200" s="14" t="s">
        <v>46</v>
      </c>
      <c r="AR200" s="14" t="s">
        <v>46</v>
      </c>
      <c r="AS200" s="14" t="s">
        <v>46</v>
      </c>
      <c r="AT200" s="14" t="s">
        <v>46</v>
      </c>
      <c r="BA200" s="170" t="s">
        <v>46</v>
      </c>
      <c r="BB200" s="62" t="s">
        <v>46</v>
      </c>
      <c r="BC200" s="12" t="s">
        <v>46</v>
      </c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S200" s="63" t="s">
        <v>46</v>
      </c>
      <c r="BT200" s="63" t="s">
        <v>46</v>
      </c>
      <c r="BU200" s="63" t="s">
        <v>46</v>
      </c>
      <c r="BV200" s="63" t="s">
        <v>46</v>
      </c>
      <c r="BW200" s="63" t="s">
        <v>46</v>
      </c>
      <c r="BX200" s="63"/>
      <c r="BY200" s="63"/>
      <c r="BZ200" s="63"/>
      <c r="CA200" s="63"/>
      <c r="CB200" s="63"/>
      <c r="CC200" s="63"/>
      <c r="CD200" s="63" t="s">
        <v>46</v>
      </c>
    </row>
    <row r="201" spans="21:82" ht="12">
      <c r="U201" s="1"/>
      <c r="V201" s="41"/>
      <c r="W201" s="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K201" s="61" t="s">
        <v>46</v>
      </c>
      <c r="AM201" s="1" t="s">
        <v>46</v>
      </c>
      <c r="AN201" s="41" t="s">
        <v>46</v>
      </c>
      <c r="AO201" s="1" t="s">
        <v>46</v>
      </c>
      <c r="AP201" s="14" t="s">
        <v>46</v>
      </c>
      <c r="AQ201" s="14" t="s">
        <v>46</v>
      </c>
      <c r="AR201" s="14" t="s">
        <v>46</v>
      </c>
      <c r="AS201" s="14" t="s">
        <v>46</v>
      </c>
      <c r="AT201" s="14" t="s">
        <v>46</v>
      </c>
      <c r="BA201" s="170" t="s">
        <v>46</v>
      </c>
      <c r="BB201" s="62" t="s">
        <v>46</v>
      </c>
      <c r="BC201" s="12" t="s">
        <v>46</v>
      </c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S201" s="63" t="s">
        <v>46</v>
      </c>
      <c r="BT201" s="63" t="s">
        <v>46</v>
      </c>
      <c r="BU201" s="63" t="s">
        <v>46</v>
      </c>
      <c r="BV201" s="63" t="s">
        <v>46</v>
      </c>
      <c r="BW201" s="63" t="s">
        <v>46</v>
      </c>
      <c r="BX201" s="63"/>
      <c r="BY201" s="63"/>
      <c r="BZ201" s="63"/>
      <c r="CA201" s="63"/>
      <c r="CB201" s="63"/>
      <c r="CC201" s="63"/>
      <c r="CD201" s="63" t="s">
        <v>46</v>
      </c>
    </row>
    <row r="202" spans="21:82" ht="12">
      <c r="U202" s="1"/>
      <c r="V202" s="41"/>
      <c r="W202" s="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K202" s="61" t="s">
        <v>46</v>
      </c>
      <c r="AM202" s="1" t="s">
        <v>46</v>
      </c>
      <c r="AN202" s="41" t="s">
        <v>46</v>
      </c>
      <c r="AO202" s="1" t="s">
        <v>46</v>
      </c>
      <c r="AP202" s="14" t="s">
        <v>46</v>
      </c>
      <c r="AQ202" s="14" t="s">
        <v>46</v>
      </c>
      <c r="AR202" s="14" t="s">
        <v>46</v>
      </c>
      <c r="AS202" s="14" t="s">
        <v>46</v>
      </c>
      <c r="AT202" s="14" t="s">
        <v>46</v>
      </c>
      <c r="BA202" s="170" t="s">
        <v>46</v>
      </c>
      <c r="BB202" s="62" t="s">
        <v>46</v>
      </c>
      <c r="BC202" s="12" t="s">
        <v>46</v>
      </c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S202" s="63" t="s">
        <v>46</v>
      </c>
      <c r="BT202" s="63" t="s">
        <v>46</v>
      </c>
      <c r="BU202" s="63" t="s">
        <v>46</v>
      </c>
      <c r="BV202" s="63" t="s">
        <v>46</v>
      </c>
      <c r="BW202" s="63" t="s">
        <v>46</v>
      </c>
      <c r="BX202" s="63"/>
      <c r="BY202" s="63"/>
      <c r="BZ202" s="63"/>
      <c r="CA202" s="63"/>
      <c r="CB202" s="63"/>
      <c r="CC202" s="63"/>
      <c r="CD202" s="63" t="s">
        <v>46</v>
      </c>
    </row>
    <row r="203" spans="21:82" ht="12">
      <c r="U203" s="1"/>
      <c r="V203" s="41"/>
      <c r="W203" s="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K203" s="61" t="s">
        <v>46</v>
      </c>
      <c r="AM203" s="1" t="s">
        <v>46</v>
      </c>
      <c r="AN203" s="41" t="s">
        <v>46</v>
      </c>
      <c r="AO203" s="1" t="s">
        <v>46</v>
      </c>
      <c r="AP203" s="14" t="s">
        <v>46</v>
      </c>
      <c r="AQ203" s="14" t="s">
        <v>46</v>
      </c>
      <c r="AR203" s="14" t="s">
        <v>46</v>
      </c>
      <c r="AS203" s="14" t="s">
        <v>46</v>
      </c>
      <c r="AT203" s="14" t="s">
        <v>46</v>
      </c>
      <c r="BA203" s="170" t="s">
        <v>46</v>
      </c>
      <c r="BB203" s="62" t="s">
        <v>46</v>
      </c>
      <c r="BC203" s="12" t="s">
        <v>46</v>
      </c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S203" s="63" t="s">
        <v>46</v>
      </c>
      <c r="BT203" s="63" t="s">
        <v>46</v>
      </c>
      <c r="BU203" s="63" t="s">
        <v>46</v>
      </c>
      <c r="BV203" s="63" t="s">
        <v>46</v>
      </c>
      <c r="BW203" s="63" t="s">
        <v>46</v>
      </c>
      <c r="BX203" s="63"/>
      <c r="BY203" s="63"/>
      <c r="BZ203" s="63"/>
      <c r="CA203" s="63"/>
      <c r="CB203" s="63"/>
      <c r="CC203" s="63"/>
      <c r="CD203" s="63" t="s">
        <v>46</v>
      </c>
    </row>
    <row r="204" spans="21:82" ht="12">
      <c r="U204" s="1"/>
      <c r="V204" s="41"/>
      <c r="W204" s="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K204" s="61" t="s">
        <v>46</v>
      </c>
      <c r="AM204" s="1" t="s">
        <v>46</v>
      </c>
      <c r="AN204" s="41" t="s">
        <v>46</v>
      </c>
      <c r="AO204" s="1" t="s">
        <v>46</v>
      </c>
      <c r="AP204" s="14" t="s">
        <v>46</v>
      </c>
      <c r="AQ204" s="14" t="s">
        <v>46</v>
      </c>
      <c r="AR204" s="14" t="s">
        <v>46</v>
      </c>
      <c r="AS204" s="14" t="s">
        <v>46</v>
      </c>
      <c r="AT204" s="14" t="s">
        <v>46</v>
      </c>
      <c r="BA204" s="170" t="s">
        <v>46</v>
      </c>
      <c r="BB204" s="62" t="s">
        <v>46</v>
      </c>
      <c r="BC204" s="12" t="s">
        <v>46</v>
      </c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S204" s="63" t="s">
        <v>46</v>
      </c>
      <c r="BT204" s="63" t="s">
        <v>46</v>
      </c>
      <c r="BU204" s="63" t="s">
        <v>46</v>
      </c>
      <c r="BV204" s="63" t="s">
        <v>46</v>
      </c>
      <c r="BW204" s="63" t="s">
        <v>46</v>
      </c>
      <c r="BX204" s="63"/>
      <c r="BY204" s="63"/>
      <c r="BZ204" s="63"/>
      <c r="CA204" s="63"/>
      <c r="CB204" s="63"/>
      <c r="CC204" s="63"/>
      <c r="CD204" s="63" t="s">
        <v>46</v>
      </c>
    </row>
    <row r="205" spans="21:82" ht="12">
      <c r="U205" s="1"/>
      <c r="V205" s="41"/>
      <c r="W205" s="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K205" s="61" t="s">
        <v>46</v>
      </c>
      <c r="AM205" s="1" t="s">
        <v>46</v>
      </c>
      <c r="AN205" s="41" t="s">
        <v>46</v>
      </c>
      <c r="AO205" s="1" t="s">
        <v>46</v>
      </c>
      <c r="AP205" s="14" t="s">
        <v>46</v>
      </c>
      <c r="AQ205" s="14" t="s">
        <v>46</v>
      </c>
      <c r="AR205" s="14" t="s">
        <v>46</v>
      </c>
      <c r="AS205" s="14" t="s">
        <v>46</v>
      </c>
      <c r="AT205" s="14" t="s">
        <v>46</v>
      </c>
      <c r="BA205" s="170" t="s">
        <v>46</v>
      </c>
      <c r="BB205" s="62" t="s">
        <v>46</v>
      </c>
      <c r="BC205" s="12" t="s">
        <v>46</v>
      </c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S205" s="63" t="s">
        <v>46</v>
      </c>
      <c r="BT205" s="63" t="s">
        <v>46</v>
      </c>
      <c r="BU205" s="63" t="s">
        <v>46</v>
      </c>
      <c r="BV205" s="63" t="s">
        <v>46</v>
      </c>
      <c r="BW205" s="63" t="s">
        <v>46</v>
      </c>
      <c r="BX205" s="63"/>
      <c r="BY205" s="63"/>
      <c r="BZ205" s="63"/>
      <c r="CA205" s="63"/>
      <c r="CB205" s="63"/>
      <c r="CC205" s="63"/>
      <c r="CD205" s="63" t="s">
        <v>46</v>
      </c>
    </row>
    <row r="206" spans="21:82" ht="12">
      <c r="U206" s="1"/>
      <c r="V206" s="41"/>
      <c r="W206" s="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K206" s="61" t="s">
        <v>46</v>
      </c>
      <c r="AM206" s="1" t="s">
        <v>46</v>
      </c>
      <c r="AN206" s="41" t="s">
        <v>46</v>
      </c>
      <c r="AO206" s="1" t="s">
        <v>46</v>
      </c>
      <c r="AP206" s="14" t="s">
        <v>46</v>
      </c>
      <c r="AQ206" s="14" t="s">
        <v>46</v>
      </c>
      <c r="AR206" s="14" t="s">
        <v>46</v>
      </c>
      <c r="AS206" s="14" t="s">
        <v>46</v>
      </c>
      <c r="AT206" s="14" t="s">
        <v>46</v>
      </c>
      <c r="BA206" s="170" t="s">
        <v>46</v>
      </c>
      <c r="BB206" s="62" t="s">
        <v>46</v>
      </c>
      <c r="BC206" s="12" t="s">
        <v>46</v>
      </c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S206" s="63" t="s">
        <v>46</v>
      </c>
      <c r="BT206" s="63" t="s">
        <v>46</v>
      </c>
      <c r="BU206" s="63" t="s">
        <v>46</v>
      </c>
      <c r="BV206" s="63" t="s">
        <v>46</v>
      </c>
      <c r="BW206" s="63" t="s">
        <v>46</v>
      </c>
      <c r="BX206" s="63"/>
      <c r="BY206" s="63"/>
      <c r="BZ206" s="63"/>
      <c r="CA206" s="63"/>
      <c r="CB206" s="63"/>
      <c r="CC206" s="63"/>
      <c r="CD206" s="63" t="s">
        <v>46</v>
      </c>
    </row>
    <row r="207" spans="21:82" ht="12">
      <c r="U207" s="1"/>
      <c r="V207" s="41"/>
      <c r="W207" s="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K207" s="61" t="s">
        <v>46</v>
      </c>
      <c r="AM207" s="1" t="s">
        <v>46</v>
      </c>
      <c r="AN207" s="41" t="s">
        <v>46</v>
      </c>
      <c r="AO207" s="1" t="s">
        <v>46</v>
      </c>
      <c r="AP207" s="14" t="s">
        <v>46</v>
      </c>
      <c r="AQ207" s="14" t="s">
        <v>46</v>
      </c>
      <c r="AR207" s="14" t="s">
        <v>46</v>
      </c>
      <c r="AS207" s="14" t="s">
        <v>46</v>
      </c>
      <c r="AT207" s="14" t="s">
        <v>46</v>
      </c>
      <c r="BA207" s="170" t="s">
        <v>46</v>
      </c>
      <c r="BB207" s="62" t="s">
        <v>46</v>
      </c>
      <c r="BC207" s="12" t="s">
        <v>46</v>
      </c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S207" s="63" t="s">
        <v>46</v>
      </c>
      <c r="BT207" s="63" t="s">
        <v>46</v>
      </c>
      <c r="BU207" s="63" t="s">
        <v>46</v>
      </c>
      <c r="BV207" s="63" t="s">
        <v>46</v>
      </c>
      <c r="BW207" s="63" t="s">
        <v>46</v>
      </c>
      <c r="BX207" s="63"/>
      <c r="BY207" s="63"/>
      <c r="BZ207" s="63"/>
      <c r="CA207" s="63"/>
      <c r="CB207" s="63"/>
      <c r="CC207" s="63"/>
      <c r="CD207" s="63" t="s">
        <v>46</v>
      </c>
    </row>
    <row r="208" spans="21:82" ht="12">
      <c r="U208" s="1"/>
      <c r="V208" s="41"/>
      <c r="W208" s="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K208" s="61" t="s">
        <v>46</v>
      </c>
      <c r="AM208" s="1" t="s">
        <v>46</v>
      </c>
      <c r="AN208" s="41" t="s">
        <v>46</v>
      </c>
      <c r="AO208" s="1" t="s">
        <v>46</v>
      </c>
      <c r="AP208" s="14" t="s">
        <v>46</v>
      </c>
      <c r="AQ208" s="14" t="s">
        <v>46</v>
      </c>
      <c r="AR208" s="14" t="s">
        <v>46</v>
      </c>
      <c r="AS208" s="14" t="s">
        <v>46</v>
      </c>
      <c r="AT208" s="14" t="s">
        <v>46</v>
      </c>
      <c r="BA208" s="170" t="s">
        <v>46</v>
      </c>
      <c r="BB208" s="62" t="s">
        <v>46</v>
      </c>
      <c r="BC208" s="12" t="s">
        <v>46</v>
      </c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S208" s="63"/>
      <c r="BT208" s="63" t="s">
        <v>46</v>
      </c>
      <c r="BU208" s="63" t="s">
        <v>46</v>
      </c>
      <c r="BV208" s="63" t="s">
        <v>46</v>
      </c>
      <c r="BW208" s="63" t="s">
        <v>46</v>
      </c>
      <c r="BX208" s="63"/>
      <c r="BY208" s="63"/>
      <c r="BZ208" s="63"/>
      <c r="CA208" s="63"/>
      <c r="CB208" s="63"/>
      <c r="CC208" s="63"/>
      <c r="CD208" s="63" t="s">
        <v>46</v>
      </c>
    </row>
    <row r="209" spans="21:82" ht="12">
      <c r="U209" s="1"/>
      <c r="V209" s="41"/>
      <c r="W209" s="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K209" s="61" t="s">
        <v>46</v>
      </c>
      <c r="AM209" s="1" t="s">
        <v>46</v>
      </c>
      <c r="AN209" s="41" t="s">
        <v>46</v>
      </c>
      <c r="AO209" s="1" t="s">
        <v>46</v>
      </c>
      <c r="AP209" s="14" t="s">
        <v>46</v>
      </c>
      <c r="AQ209" s="14" t="s">
        <v>46</v>
      </c>
      <c r="AR209" s="14" t="s">
        <v>46</v>
      </c>
      <c r="AS209" s="14" t="s">
        <v>46</v>
      </c>
      <c r="AT209" s="14" t="s">
        <v>46</v>
      </c>
      <c r="BA209" s="170" t="s">
        <v>46</v>
      </c>
      <c r="BB209" s="62" t="s">
        <v>46</v>
      </c>
      <c r="BC209" s="12" t="s">
        <v>46</v>
      </c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S209" s="63" t="s">
        <v>46</v>
      </c>
      <c r="BT209" s="63" t="s">
        <v>46</v>
      </c>
      <c r="BU209" s="63" t="s">
        <v>46</v>
      </c>
      <c r="BV209" s="63" t="s">
        <v>46</v>
      </c>
      <c r="BW209" s="63" t="s">
        <v>46</v>
      </c>
      <c r="BX209" s="63"/>
      <c r="BY209" s="63"/>
      <c r="BZ209" s="63"/>
      <c r="CA209" s="63"/>
      <c r="CB209" s="63"/>
      <c r="CC209" s="63"/>
      <c r="CD209" s="63" t="s">
        <v>46</v>
      </c>
    </row>
    <row r="210" spans="21:82" ht="12">
      <c r="U210" s="1"/>
      <c r="V210" s="41"/>
      <c r="W210" s="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K210" s="61" t="s">
        <v>46</v>
      </c>
      <c r="AM210" s="1" t="s">
        <v>46</v>
      </c>
      <c r="AN210" s="41" t="s">
        <v>46</v>
      </c>
      <c r="AO210" s="1" t="s">
        <v>46</v>
      </c>
      <c r="AP210" s="14" t="s">
        <v>46</v>
      </c>
      <c r="AQ210" s="14" t="s">
        <v>46</v>
      </c>
      <c r="AR210" s="14" t="s">
        <v>46</v>
      </c>
      <c r="AS210" s="14" t="s">
        <v>46</v>
      </c>
      <c r="AT210" s="14" t="s">
        <v>46</v>
      </c>
      <c r="BA210" s="170" t="s">
        <v>46</v>
      </c>
      <c r="BB210" s="62" t="s">
        <v>46</v>
      </c>
      <c r="BC210" s="12" t="s">
        <v>46</v>
      </c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S210" s="63" t="s">
        <v>46</v>
      </c>
      <c r="BT210" s="63" t="s">
        <v>46</v>
      </c>
      <c r="BU210" s="63" t="s">
        <v>46</v>
      </c>
      <c r="BV210" s="63" t="s">
        <v>46</v>
      </c>
      <c r="BW210" s="63" t="s">
        <v>46</v>
      </c>
      <c r="BX210" s="63"/>
      <c r="BY210" s="63"/>
      <c r="BZ210" s="63"/>
      <c r="CA210" s="63"/>
      <c r="CB210" s="63"/>
      <c r="CC210" s="63"/>
      <c r="CD210" s="63" t="s">
        <v>46</v>
      </c>
    </row>
    <row r="211" spans="19:82" ht="12">
      <c r="S211" s="15" t="s">
        <v>46</v>
      </c>
      <c r="U211" s="1"/>
      <c r="V211" s="41"/>
      <c r="W211" s="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K211" s="61" t="s">
        <v>46</v>
      </c>
      <c r="AM211" s="1" t="s">
        <v>46</v>
      </c>
      <c r="AN211" s="41" t="s">
        <v>46</v>
      </c>
      <c r="AO211" s="1" t="s">
        <v>46</v>
      </c>
      <c r="AP211" s="14" t="s">
        <v>46</v>
      </c>
      <c r="AQ211" s="14" t="s">
        <v>46</v>
      </c>
      <c r="AR211" s="14" t="s">
        <v>46</v>
      </c>
      <c r="AS211" s="14" t="s">
        <v>46</v>
      </c>
      <c r="AT211" s="14" t="s">
        <v>46</v>
      </c>
      <c r="BA211" s="170" t="s">
        <v>46</v>
      </c>
      <c r="BB211" s="62" t="s">
        <v>46</v>
      </c>
      <c r="BC211" s="12" t="s">
        <v>46</v>
      </c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S211" s="63"/>
      <c r="BT211" s="63" t="s">
        <v>46</v>
      </c>
      <c r="BU211" s="63" t="s">
        <v>46</v>
      </c>
      <c r="BV211" s="63" t="s">
        <v>46</v>
      </c>
      <c r="BW211" s="63" t="s">
        <v>46</v>
      </c>
      <c r="BX211" s="63"/>
      <c r="BY211" s="63"/>
      <c r="BZ211" s="63"/>
      <c r="CA211" s="63"/>
      <c r="CB211" s="63"/>
      <c r="CC211" s="63"/>
      <c r="CD211" s="63" t="s">
        <v>46</v>
      </c>
    </row>
    <row r="212" spans="21:82" ht="12">
      <c r="U212" s="1"/>
      <c r="V212" s="41"/>
      <c r="W212" s="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K212" s="61" t="s">
        <v>46</v>
      </c>
      <c r="AM212" s="1" t="s">
        <v>46</v>
      </c>
      <c r="AN212" s="41" t="s">
        <v>46</v>
      </c>
      <c r="AO212" s="1" t="s">
        <v>46</v>
      </c>
      <c r="AP212" s="14" t="s">
        <v>46</v>
      </c>
      <c r="AQ212" s="14" t="s">
        <v>46</v>
      </c>
      <c r="AR212" s="14" t="s">
        <v>46</v>
      </c>
      <c r="AS212" s="14" t="s">
        <v>46</v>
      </c>
      <c r="AT212" s="14" t="s">
        <v>46</v>
      </c>
      <c r="BA212" s="170" t="s">
        <v>46</v>
      </c>
      <c r="BB212" s="62" t="s">
        <v>46</v>
      </c>
      <c r="BC212" s="12" t="s">
        <v>46</v>
      </c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S212" s="63" t="s">
        <v>46</v>
      </c>
      <c r="BT212" s="63" t="s">
        <v>46</v>
      </c>
      <c r="BU212" s="63" t="s">
        <v>46</v>
      </c>
      <c r="BV212" s="63" t="s">
        <v>46</v>
      </c>
      <c r="BW212" s="63" t="s">
        <v>46</v>
      </c>
      <c r="BX212" s="63"/>
      <c r="BY212" s="63"/>
      <c r="BZ212" s="63"/>
      <c r="CA212" s="63"/>
      <c r="CB212" s="63"/>
      <c r="CC212" s="63"/>
      <c r="CD212" s="63" t="s">
        <v>46</v>
      </c>
    </row>
    <row r="213" spans="21:82" ht="12">
      <c r="U213" s="1"/>
      <c r="V213" s="41"/>
      <c r="W213" s="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K213" s="61" t="s">
        <v>46</v>
      </c>
      <c r="AM213" s="1" t="s">
        <v>46</v>
      </c>
      <c r="AN213" s="41" t="s">
        <v>46</v>
      </c>
      <c r="AO213" s="1" t="s">
        <v>46</v>
      </c>
      <c r="AP213" s="14" t="s">
        <v>46</v>
      </c>
      <c r="AQ213" s="14" t="s">
        <v>46</v>
      </c>
      <c r="AR213" s="14" t="s">
        <v>46</v>
      </c>
      <c r="AS213" s="14" t="s">
        <v>46</v>
      </c>
      <c r="AT213" s="14" t="s">
        <v>46</v>
      </c>
      <c r="BA213" s="170" t="s">
        <v>46</v>
      </c>
      <c r="BB213" s="62" t="s">
        <v>46</v>
      </c>
      <c r="BC213" s="12" t="s">
        <v>46</v>
      </c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S213" s="63" t="s">
        <v>46</v>
      </c>
      <c r="BT213" s="63" t="s">
        <v>46</v>
      </c>
      <c r="BU213" s="63" t="s">
        <v>46</v>
      </c>
      <c r="BV213" s="63" t="s">
        <v>46</v>
      </c>
      <c r="BW213" s="63" t="s">
        <v>46</v>
      </c>
      <c r="BX213" s="63"/>
      <c r="BY213" s="63"/>
      <c r="BZ213" s="63"/>
      <c r="CA213" s="63"/>
      <c r="CB213" s="63"/>
      <c r="CC213" s="63"/>
      <c r="CD213" s="63" t="s">
        <v>46</v>
      </c>
    </row>
    <row r="214" spans="21:82" ht="12">
      <c r="U214" s="1"/>
      <c r="V214" s="41"/>
      <c r="W214" s="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K214" s="61" t="s">
        <v>46</v>
      </c>
      <c r="AM214" s="1" t="s">
        <v>46</v>
      </c>
      <c r="AN214" s="41" t="s">
        <v>46</v>
      </c>
      <c r="AO214" s="1" t="s">
        <v>46</v>
      </c>
      <c r="AP214" s="14" t="s">
        <v>46</v>
      </c>
      <c r="AQ214" s="14" t="s">
        <v>46</v>
      </c>
      <c r="AR214" s="14" t="s">
        <v>46</v>
      </c>
      <c r="AS214" s="14" t="s">
        <v>46</v>
      </c>
      <c r="AT214" s="14" t="s">
        <v>46</v>
      </c>
      <c r="BA214" s="170" t="s">
        <v>46</v>
      </c>
      <c r="BB214" s="62" t="s">
        <v>46</v>
      </c>
      <c r="BC214" s="12" t="s">
        <v>46</v>
      </c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S214" s="63" t="s">
        <v>46</v>
      </c>
      <c r="BT214" s="63" t="s">
        <v>46</v>
      </c>
      <c r="BU214" s="63" t="s">
        <v>46</v>
      </c>
      <c r="BV214" s="63" t="s">
        <v>46</v>
      </c>
      <c r="BW214" s="63" t="s">
        <v>46</v>
      </c>
      <c r="BX214" s="63"/>
      <c r="BY214" s="63"/>
      <c r="BZ214" s="63"/>
      <c r="CA214" s="63"/>
      <c r="CB214" s="63"/>
      <c r="CC214" s="63"/>
      <c r="CD214" s="63" t="s">
        <v>46</v>
      </c>
    </row>
    <row r="215" spans="21:82" ht="12">
      <c r="U215" s="1"/>
      <c r="V215" s="41"/>
      <c r="W215" s="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K215" s="61" t="s">
        <v>46</v>
      </c>
      <c r="AM215" s="1" t="s">
        <v>46</v>
      </c>
      <c r="AN215" s="41" t="s">
        <v>46</v>
      </c>
      <c r="AO215" s="1" t="s">
        <v>46</v>
      </c>
      <c r="AP215" s="14" t="s">
        <v>46</v>
      </c>
      <c r="AQ215" s="14" t="s">
        <v>46</v>
      </c>
      <c r="AR215" s="14" t="s">
        <v>46</v>
      </c>
      <c r="AS215" s="14" t="s">
        <v>46</v>
      </c>
      <c r="AT215" s="14" t="s">
        <v>46</v>
      </c>
      <c r="BA215" s="170" t="s">
        <v>46</v>
      </c>
      <c r="BB215" s="62" t="s">
        <v>46</v>
      </c>
      <c r="BC215" s="12" t="s">
        <v>46</v>
      </c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S215" s="63" t="s">
        <v>46</v>
      </c>
      <c r="BT215" s="63" t="s">
        <v>46</v>
      </c>
      <c r="BU215" s="63" t="s">
        <v>46</v>
      </c>
      <c r="BV215" s="63" t="s">
        <v>46</v>
      </c>
      <c r="BW215" s="63" t="s">
        <v>46</v>
      </c>
      <c r="BX215" s="63"/>
      <c r="BY215" s="63"/>
      <c r="BZ215" s="63"/>
      <c r="CA215" s="63"/>
      <c r="CB215" s="63"/>
      <c r="CC215" s="63"/>
      <c r="CD215" s="63" t="s">
        <v>46</v>
      </c>
    </row>
    <row r="216" spans="21:82" ht="12">
      <c r="U216" s="1"/>
      <c r="V216" s="41"/>
      <c r="W216" s="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K216" s="61" t="s">
        <v>46</v>
      </c>
      <c r="AM216" s="1" t="s">
        <v>46</v>
      </c>
      <c r="AN216" s="41" t="s">
        <v>46</v>
      </c>
      <c r="AO216" s="1" t="s">
        <v>46</v>
      </c>
      <c r="AP216" s="14" t="s">
        <v>46</v>
      </c>
      <c r="AQ216" s="14" t="s">
        <v>46</v>
      </c>
      <c r="AR216" s="14" t="s">
        <v>46</v>
      </c>
      <c r="AS216" s="14" t="s">
        <v>46</v>
      </c>
      <c r="AT216" s="14" t="s">
        <v>46</v>
      </c>
      <c r="BA216" s="170" t="s">
        <v>46</v>
      </c>
      <c r="BB216" s="62" t="s">
        <v>46</v>
      </c>
      <c r="BC216" s="12" t="s">
        <v>46</v>
      </c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S216" s="63" t="s">
        <v>46</v>
      </c>
      <c r="BT216" s="63" t="s">
        <v>46</v>
      </c>
      <c r="BU216" s="63" t="s">
        <v>46</v>
      </c>
      <c r="BV216" s="63" t="s">
        <v>46</v>
      </c>
      <c r="BW216" s="63" t="s">
        <v>46</v>
      </c>
      <c r="BX216" s="63"/>
      <c r="BY216" s="63"/>
      <c r="BZ216" s="63"/>
      <c r="CA216" s="63"/>
      <c r="CB216" s="63"/>
      <c r="CC216" s="63"/>
      <c r="CD216" s="63" t="s">
        <v>46</v>
      </c>
    </row>
    <row r="217" spans="21:82" ht="12">
      <c r="U217" s="1"/>
      <c r="V217" s="41"/>
      <c r="W217" s="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K217" s="61" t="s">
        <v>46</v>
      </c>
      <c r="AM217" s="1" t="s">
        <v>46</v>
      </c>
      <c r="AN217" s="41" t="s">
        <v>46</v>
      </c>
      <c r="AO217" s="1" t="s">
        <v>46</v>
      </c>
      <c r="AP217" s="14" t="s">
        <v>46</v>
      </c>
      <c r="AQ217" s="14" t="s">
        <v>46</v>
      </c>
      <c r="AR217" s="14" t="s">
        <v>46</v>
      </c>
      <c r="AS217" s="14" t="s">
        <v>46</v>
      </c>
      <c r="AT217" s="14" t="s">
        <v>46</v>
      </c>
      <c r="BA217" s="170" t="s">
        <v>46</v>
      </c>
      <c r="BB217" s="62" t="s">
        <v>46</v>
      </c>
      <c r="BC217" s="12" t="s">
        <v>46</v>
      </c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S217" s="63" t="s">
        <v>46</v>
      </c>
      <c r="BT217" s="63" t="s">
        <v>46</v>
      </c>
      <c r="BU217" s="63" t="s">
        <v>46</v>
      </c>
      <c r="BV217" s="63" t="s">
        <v>46</v>
      </c>
      <c r="BW217" s="63" t="s">
        <v>46</v>
      </c>
      <c r="BX217" s="63"/>
      <c r="BY217" s="63"/>
      <c r="BZ217" s="63"/>
      <c r="CA217" s="63"/>
      <c r="CB217" s="63"/>
      <c r="CC217" s="63"/>
      <c r="CD217" s="63" t="s">
        <v>46</v>
      </c>
    </row>
    <row r="218" spans="21:82" ht="12">
      <c r="U218" s="1"/>
      <c r="V218" s="41"/>
      <c r="W218" s="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K218" s="61" t="s">
        <v>46</v>
      </c>
      <c r="AM218" s="1" t="s">
        <v>46</v>
      </c>
      <c r="AN218" s="41" t="s">
        <v>46</v>
      </c>
      <c r="AO218" s="1" t="s">
        <v>46</v>
      </c>
      <c r="AP218" s="14" t="s">
        <v>46</v>
      </c>
      <c r="AQ218" s="14" t="s">
        <v>46</v>
      </c>
      <c r="AR218" s="14" t="s">
        <v>46</v>
      </c>
      <c r="AS218" s="14" t="s">
        <v>46</v>
      </c>
      <c r="AT218" s="14" t="s">
        <v>46</v>
      </c>
      <c r="BA218" s="170" t="s">
        <v>46</v>
      </c>
      <c r="BB218" s="62" t="s">
        <v>46</v>
      </c>
      <c r="BC218" s="12" t="s">
        <v>46</v>
      </c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S218" s="63" t="s">
        <v>46</v>
      </c>
      <c r="BT218" s="63" t="s">
        <v>46</v>
      </c>
      <c r="BU218" s="63" t="s">
        <v>46</v>
      </c>
      <c r="BV218" s="63" t="s">
        <v>46</v>
      </c>
      <c r="BW218" s="63" t="s">
        <v>46</v>
      </c>
      <c r="BX218" s="63"/>
      <c r="BY218" s="63"/>
      <c r="BZ218" s="63"/>
      <c r="CA218" s="63"/>
      <c r="CB218" s="63"/>
      <c r="CC218" s="63"/>
      <c r="CD218" s="63" t="s">
        <v>46</v>
      </c>
    </row>
    <row r="219" spans="21:82" ht="12">
      <c r="U219" s="1"/>
      <c r="V219" s="41"/>
      <c r="W219" s="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K219" s="61" t="s">
        <v>46</v>
      </c>
      <c r="AM219" s="1" t="s">
        <v>46</v>
      </c>
      <c r="AN219" s="41" t="s">
        <v>46</v>
      </c>
      <c r="AO219" s="1" t="s">
        <v>46</v>
      </c>
      <c r="AP219" s="14" t="s">
        <v>46</v>
      </c>
      <c r="AQ219" s="14" t="s">
        <v>46</v>
      </c>
      <c r="AR219" s="14" t="s">
        <v>46</v>
      </c>
      <c r="AS219" s="14" t="s">
        <v>46</v>
      </c>
      <c r="AT219" s="14" t="s">
        <v>46</v>
      </c>
      <c r="BA219" s="170" t="s">
        <v>46</v>
      </c>
      <c r="BB219" s="62" t="s">
        <v>46</v>
      </c>
      <c r="BC219" s="12" t="s">
        <v>46</v>
      </c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S219" s="63" t="s">
        <v>46</v>
      </c>
      <c r="BT219" s="63" t="s">
        <v>46</v>
      </c>
      <c r="BU219" s="63" t="s">
        <v>46</v>
      </c>
      <c r="BV219" s="63" t="s">
        <v>46</v>
      </c>
      <c r="BW219" s="63" t="s">
        <v>46</v>
      </c>
      <c r="BX219" s="63"/>
      <c r="BY219" s="63"/>
      <c r="BZ219" s="63"/>
      <c r="CA219" s="63"/>
      <c r="CB219" s="63"/>
      <c r="CC219" s="63"/>
      <c r="CD219" s="63" t="s">
        <v>46</v>
      </c>
    </row>
    <row r="220" spans="21:82" ht="12">
      <c r="U220" s="1"/>
      <c r="V220" s="41"/>
      <c r="W220" s="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K220" s="61" t="s">
        <v>46</v>
      </c>
      <c r="AM220" s="1" t="s">
        <v>46</v>
      </c>
      <c r="AN220" s="41" t="s">
        <v>46</v>
      </c>
      <c r="AO220" s="1" t="s">
        <v>46</v>
      </c>
      <c r="AP220" s="14" t="s">
        <v>46</v>
      </c>
      <c r="AQ220" s="14" t="s">
        <v>46</v>
      </c>
      <c r="AR220" s="14" t="s">
        <v>46</v>
      </c>
      <c r="AS220" s="14" t="s">
        <v>46</v>
      </c>
      <c r="AT220" s="14" t="s">
        <v>46</v>
      </c>
      <c r="BA220" s="170" t="s">
        <v>46</v>
      </c>
      <c r="BB220" s="62" t="s">
        <v>46</v>
      </c>
      <c r="BC220" s="12" t="s">
        <v>46</v>
      </c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S220" s="63" t="s">
        <v>46</v>
      </c>
      <c r="BT220" s="63" t="s">
        <v>46</v>
      </c>
      <c r="BU220" s="63" t="s">
        <v>46</v>
      </c>
      <c r="BV220" s="63" t="s">
        <v>46</v>
      </c>
      <c r="BW220" s="63" t="s">
        <v>46</v>
      </c>
      <c r="BX220" s="63"/>
      <c r="BY220" s="63"/>
      <c r="BZ220" s="63"/>
      <c r="CA220" s="63"/>
      <c r="CB220" s="63"/>
      <c r="CC220" s="63"/>
      <c r="CD220" s="63" t="s">
        <v>46</v>
      </c>
    </row>
    <row r="221" spans="21:82" ht="12">
      <c r="U221" s="1"/>
      <c r="V221" s="41"/>
      <c r="W221" s="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K221" s="61" t="s">
        <v>46</v>
      </c>
      <c r="AM221" s="1" t="s">
        <v>46</v>
      </c>
      <c r="AN221" s="41" t="s">
        <v>46</v>
      </c>
      <c r="AO221" s="1" t="s">
        <v>46</v>
      </c>
      <c r="AP221" s="14" t="s">
        <v>46</v>
      </c>
      <c r="AQ221" s="14" t="s">
        <v>46</v>
      </c>
      <c r="AR221" s="14" t="s">
        <v>46</v>
      </c>
      <c r="AS221" s="14" t="s">
        <v>46</v>
      </c>
      <c r="AT221" s="14" t="s">
        <v>46</v>
      </c>
      <c r="BA221" s="170" t="s">
        <v>46</v>
      </c>
      <c r="BB221" s="62" t="s">
        <v>46</v>
      </c>
      <c r="BC221" s="12" t="s">
        <v>46</v>
      </c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S221" s="63" t="s">
        <v>46</v>
      </c>
      <c r="BT221" s="63" t="s">
        <v>46</v>
      </c>
      <c r="BU221" s="63" t="s">
        <v>46</v>
      </c>
      <c r="BV221" s="63" t="s">
        <v>46</v>
      </c>
      <c r="BW221" s="63" t="s">
        <v>46</v>
      </c>
      <c r="BX221" s="63"/>
      <c r="BY221" s="63"/>
      <c r="BZ221" s="63"/>
      <c r="CA221" s="63"/>
      <c r="CB221" s="63"/>
      <c r="CC221" s="63"/>
      <c r="CD221" s="63" t="s">
        <v>46</v>
      </c>
    </row>
    <row r="222" spans="21:82" ht="12">
      <c r="U222" s="1"/>
      <c r="V222" s="41"/>
      <c r="W222" s="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K222" s="61" t="s">
        <v>46</v>
      </c>
      <c r="AM222" s="1" t="s">
        <v>46</v>
      </c>
      <c r="AN222" s="41" t="s">
        <v>46</v>
      </c>
      <c r="AO222" s="1" t="s">
        <v>46</v>
      </c>
      <c r="AP222" s="14" t="s">
        <v>46</v>
      </c>
      <c r="AQ222" s="14" t="s">
        <v>46</v>
      </c>
      <c r="AR222" s="14" t="s">
        <v>46</v>
      </c>
      <c r="AS222" s="14" t="s">
        <v>46</v>
      </c>
      <c r="AT222" s="14" t="s">
        <v>46</v>
      </c>
      <c r="BA222" s="170" t="s">
        <v>46</v>
      </c>
      <c r="BB222" s="62" t="s">
        <v>46</v>
      </c>
      <c r="BC222" s="12" t="s">
        <v>46</v>
      </c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S222" s="63" t="s">
        <v>46</v>
      </c>
      <c r="BT222" s="63" t="s">
        <v>46</v>
      </c>
      <c r="BU222" s="63" t="s">
        <v>46</v>
      </c>
      <c r="BV222" s="63" t="s">
        <v>46</v>
      </c>
      <c r="BW222" s="63" t="s">
        <v>46</v>
      </c>
      <c r="BX222" s="63"/>
      <c r="BY222" s="63"/>
      <c r="BZ222" s="63"/>
      <c r="CA222" s="63"/>
      <c r="CB222" s="63"/>
      <c r="CC222" s="63"/>
      <c r="CD222" s="63" t="s">
        <v>46</v>
      </c>
    </row>
    <row r="223" spans="21:82" ht="12">
      <c r="U223" s="1"/>
      <c r="V223" s="41"/>
      <c r="W223" s="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K223" s="61" t="s">
        <v>46</v>
      </c>
      <c r="AM223" s="1" t="s">
        <v>46</v>
      </c>
      <c r="AN223" s="41" t="s">
        <v>46</v>
      </c>
      <c r="AO223" s="1" t="s">
        <v>46</v>
      </c>
      <c r="AP223" s="14" t="s">
        <v>46</v>
      </c>
      <c r="AQ223" s="14" t="s">
        <v>46</v>
      </c>
      <c r="AR223" s="14" t="s">
        <v>46</v>
      </c>
      <c r="AS223" s="14" t="s">
        <v>46</v>
      </c>
      <c r="AT223" s="14" t="s">
        <v>46</v>
      </c>
      <c r="BA223" s="170" t="s">
        <v>46</v>
      </c>
      <c r="BB223" s="62" t="s">
        <v>46</v>
      </c>
      <c r="BC223" s="12" t="s">
        <v>46</v>
      </c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S223" s="63" t="s">
        <v>46</v>
      </c>
      <c r="BT223" s="63" t="s">
        <v>46</v>
      </c>
      <c r="BU223" s="63" t="s">
        <v>46</v>
      </c>
      <c r="BV223" s="63" t="s">
        <v>46</v>
      </c>
      <c r="BW223" s="63" t="s">
        <v>46</v>
      </c>
      <c r="BX223" s="63"/>
      <c r="BY223" s="63"/>
      <c r="BZ223" s="63"/>
      <c r="CA223" s="63"/>
      <c r="CB223" s="63"/>
      <c r="CC223" s="63"/>
      <c r="CD223" s="63" t="s">
        <v>46</v>
      </c>
    </row>
    <row r="224" spans="21:82" ht="12">
      <c r="U224" s="1"/>
      <c r="V224" s="41"/>
      <c r="W224" s="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K224" s="61" t="s">
        <v>46</v>
      </c>
      <c r="AM224" s="1" t="s">
        <v>46</v>
      </c>
      <c r="AN224" s="41" t="s">
        <v>46</v>
      </c>
      <c r="AO224" s="1" t="s">
        <v>46</v>
      </c>
      <c r="AP224" s="14" t="s">
        <v>46</v>
      </c>
      <c r="AQ224" s="14" t="s">
        <v>46</v>
      </c>
      <c r="AR224" s="14" t="s">
        <v>46</v>
      </c>
      <c r="AS224" s="14" t="s">
        <v>46</v>
      </c>
      <c r="AT224" s="14" t="s">
        <v>46</v>
      </c>
      <c r="BA224" s="170" t="s">
        <v>46</v>
      </c>
      <c r="BB224" s="62" t="s">
        <v>46</v>
      </c>
      <c r="BC224" s="12" t="s">
        <v>46</v>
      </c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S224" s="63" t="s">
        <v>46</v>
      </c>
      <c r="BT224" s="63" t="s">
        <v>46</v>
      </c>
      <c r="BU224" s="63" t="s">
        <v>46</v>
      </c>
      <c r="BV224" s="63" t="s">
        <v>46</v>
      </c>
      <c r="BW224" s="63" t="s">
        <v>46</v>
      </c>
      <c r="BX224" s="63"/>
      <c r="BY224" s="63"/>
      <c r="BZ224" s="63"/>
      <c r="CA224" s="63"/>
      <c r="CB224" s="63"/>
      <c r="CC224" s="63"/>
      <c r="CD224" s="63" t="s">
        <v>46</v>
      </c>
    </row>
    <row r="225" spans="21:82" ht="12">
      <c r="U225" s="1"/>
      <c r="V225" s="41"/>
      <c r="W225" s="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K225" s="61" t="s">
        <v>46</v>
      </c>
      <c r="AM225" s="1" t="s">
        <v>46</v>
      </c>
      <c r="AN225" s="41" t="s">
        <v>46</v>
      </c>
      <c r="AO225" s="1" t="s">
        <v>46</v>
      </c>
      <c r="AP225" s="14" t="s">
        <v>46</v>
      </c>
      <c r="AQ225" s="14" t="s">
        <v>46</v>
      </c>
      <c r="AR225" s="14" t="s">
        <v>46</v>
      </c>
      <c r="AS225" s="14" t="s">
        <v>46</v>
      </c>
      <c r="AT225" s="14" t="s">
        <v>46</v>
      </c>
      <c r="BA225" s="170" t="s">
        <v>46</v>
      </c>
      <c r="BB225" s="62" t="s">
        <v>46</v>
      </c>
      <c r="BC225" s="12" t="s">
        <v>46</v>
      </c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S225" s="63" t="s">
        <v>46</v>
      </c>
      <c r="BT225" s="63" t="s">
        <v>46</v>
      </c>
      <c r="BU225" s="63" t="s">
        <v>46</v>
      </c>
      <c r="BV225" s="63" t="s">
        <v>46</v>
      </c>
      <c r="BW225" s="63" t="s">
        <v>46</v>
      </c>
      <c r="BX225" s="63"/>
      <c r="BY225" s="63"/>
      <c r="BZ225" s="63"/>
      <c r="CA225" s="63"/>
      <c r="CB225" s="63"/>
      <c r="CC225" s="63"/>
      <c r="CD225" s="63" t="s">
        <v>46</v>
      </c>
    </row>
    <row r="226" spans="21:82" ht="12">
      <c r="U226" s="1"/>
      <c r="V226" s="41"/>
      <c r="W226" s="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K226" s="61" t="s">
        <v>46</v>
      </c>
      <c r="AM226" s="1" t="s">
        <v>46</v>
      </c>
      <c r="AN226" s="41" t="s">
        <v>46</v>
      </c>
      <c r="AO226" s="1" t="s">
        <v>46</v>
      </c>
      <c r="AP226" s="14" t="s">
        <v>46</v>
      </c>
      <c r="AQ226" s="14" t="s">
        <v>46</v>
      </c>
      <c r="AR226" s="14" t="s">
        <v>46</v>
      </c>
      <c r="AS226" s="14" t="s">
        <v>46</v>
      </c>
      <c r="AT226" s="14" t="s">
        <v>46</v>
      </c>
      <c r="BA226" s="170" t="s">
        <v>46</v>
      </c>
      <c r="BB226" s="62" t="s">
        <v>46</v>
      </c>
      <c r="BC226" s="12" t="s">
        <v>46</v>
      </c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S226" s="63" t="s">
        <v>46</v>
      </c>
      <c r="BT226" s="63" t="s">
        <v>46</v>
      </c>
      <c r="BU226" s="63" t="s">
        <v>46</v>
      </c>
      <c r="BV226" s="63" t="s">
        <v>46</v>
      </c>
      <c r="BW226" s="63" t="s">
        <v>46</v>
      </c>
      <c r="BX226" s="63"/>
      <c r="BY226" s="63"/>
      <c r="BZ226" s="63"/>
      <c r="CA226" s="63"/>
      <c r="CB226" s="63"/>
      <c r="CC226" s="63"/>
      <c r="CD226" s="63" t="s">
        <v>46</v>
      </c>
    </row>
    <row r="227" spans="21:82" ht="12">
      <c r="U227" s="1"/>
      <c r="V227" s="41"/>
      <c r="W227" s="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K227" s="61" t="s">
        <v>46</v>
      </c>
      <c r="AM227" s="1" t="s">
        <v>46</v>
      </c>
      <c r="AN227" s="41" t="s">
        <v>46</v>
      </c>
      <c r="AO227" s="1" t="s">
        <v>46</v>
      </c>
      <c r="AP227" s="14" t="s">
        <v>46</v>
      </c>
      <c r="AQ227" s="14" t="s">
        <v>46</v>
      </c>
      <c r="AR227" s="14" t="s">
        <v>46</v>
      </c>
      <c r="AS227" s="14" t="s">
        <v>46</v>
      </c>
      <c r="AT227" s="14" t="s">
        <v>46</v>
      </c>
      <c r="BA227" s="170" t="s">
        <v>46</v>
      </c>
      <c r="BB227" s="62" t="s">
        <v>46</v>
      </c>
      <c r="BC227" s="12" t="s">
        <v>46</v>
      </c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S227" s="63" t="s">
        <v>46</v>
      </c>
      <c r="BT227" s="63" t="s">
        <v>46</v>
      </c>
      <c r="BU227" s="63" t="s">
        <v>46</v>
      </c>
      <c r="BV227" s="63" t="s">
        <v>46</v>
      </c>
      <c r="BW227" s="63" t="s">
        <v>46</v>
      </c>
      <c r="BX227" s="63"/>
      <c r="BY227" s="63"/>
      <c r="BZ227" s="63"/>
      <c r="CA227" s="63"/>
      <c r="CB227" s="63"/>
      <c r="CC227" s="63"/>
      <c r="CD227" s="63" t="s">
        <v>46</v>
      </c>
    </row>
    <row r="228" spans="21:82" ht="12">
      <c r="U228" s="1"/>
      <c r="V228" s="41"/>
      <c r="W228" s="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K228" s="61" t="s">
        <v>46</v>
      </c>
      <c r="AM228" s="1" t="s">
        <v>46</v>
      </c>
      <c r="AN228" s="41" t="s">
        <v>46</v>
      </c>
      <c r="AO228" s="1" t="s">
        <v>46</v>
      </c>
      <c r="AP228" s="14" t="s">
        <v>46</v>
      </c>
      <c r="AQ228" s="14" t="s">
        <v>46</v>
      </c>
      <c r="AR228" s="14" t="s">
        <v>46</v>
      </c>
      <c r="AS228" s="14" t="s">
        <v>46</v>
      </c>
      <c r="AT228" s="14" t="s">
        <v>46</v>
      </c>
      <c r="BA228" s="170" t="s">
        <v>46</v>
      </c>
      <c r="BB228" s="62" t="s">
        <v>46</v>
      </c>
      <c r="BC228" s="12" t="s">
        <v>46</v>
      </c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S228" s="63" t="s">
        <v>46</v>
      </c>
      <c r="BT228" s="63" t="s">
        <v>46</v>
      </c>
      <c r="BU228" s="63" t="s">
        <v>46</v>
      </c>
      <c r="BV228" s="63" t="s">
        <v>46</v>
      </c>
      <c r="BW228" s="63" t="s">
        <v>46</v>
      </c>
      <c r="BX228" s="63"/>
      <c r="BY228" s="63"/>
      <c r="BZ228" s="63"/>
      <c r="CA228" s="63"/>
      <c r="CB228" s="63"/>
      <c r="CC228" s="63"/>
      <c r="CD228" s="63" t="s">
        <v>46</v>
      </c>
    </row>
    <row r="229" spans="21:82" ht="12">
      <c r="U229" s="1"/>
      <c r="V229" s="41"/>
      <c r="W229" s="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K229" s="61" t="s">
        <v>46</v>
      </c>
      <c r="AM229" s="1" t="s">
        <v>46</v>
      </c>
      <c r="AN229" s="41" t="s">
        <v>46</v>
      </c>
      <c r="AO229" s="1" t="s">
        <v>46</v>
      </c>
      <c r="AP229" s="14" t="s">
        <v>46</v>
      </c>
      <c r="AQ229" s="14" t="s">
        <v>46</v>
      </c>
      <c r="AR229" s="14" t="s">
        <v>46</v>
      </c>
      <c r="AS229" s="14" t="s">
        <v>46</v>
      </c>
      <c r="AT229" s="14" t="s">
        <v>46</v>
      </c>
      <c r="BA229" s="170" t="s">
        <v>46</v>
      </c>
      <c r="BB229" s="62" t="s">
        <v>46</v>
      </c>
      <c r="BC229" s="12" t="s">
        <v>46</v>
      </c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S229" s="63" t="s">
        <v>46</v>
      </c>
      <c r="BT229" s="63" t="s">
        <v>46</v>
      </c>
      <c r="BU229" s="63" t="s">
        <v>46</v>
      </c>
      <c r="BV229" s="63" t="s">
        <v>46</v>
      </c>
      <c r="BW229" s="63" t="s">
        <v>46</v>
      </c>
      <c r="BX229" s="63"/>
      <c r="BY229" s="63"/>
      <c r="BZ229" s="63"/>
      <c r="CA229" s="63"/>
      <c r="CB229" s="63"/>
      <c r="CC229" s="63"/>
      <c r="CD229" s="63" t="s">
        <v>46</v>
      </c>
    </row>
    <row r="230" spans="21:82" ht="12">
      <c r="U230" s="1"/>
      <c r="V230" s="41"/>
      <c r="W230" s="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K230" s="61" t="s">
        <v>46</v>
      </c>
      <c r="AM230" s="1" t="s">
        <v>46</v>
      </c>
      <c r="AN230" s="41" t="s">
        <v>46</v>
      </c>
      <c r="AO230" s="1" t="s">
        <v>46</v>
      </c>
      <c r="AP230" s="14" t="s">
        <v>46</v>
      </c>
      <c r="AQ230" s="14" t="s">
        <v>46</v>
      </c>
      <c r="AR230" s="14" t="s">
        <v>46</v>
      </c>
      <c r="AS230" s="14" t="s">
        <v>46</v>
      </c>
      <c r="AT230" s="14" t="s">
        <v>46</v>
      </c>
      <c r="BA230" s="170" t="s">
        <v>46</v>
      </c>
      <c r="BB230" s="62" t="s">
        <v>46</v>
      </c>
      <c r="BC230" s="12" t="s">
        <v>46</v>
      </c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S230" s="63" t="s">
        <v>46</v>
      </c>
      <c r="BT230" s="63" t="s">
        <v>46</v>
      </c>
      <c r="BU230" s="63" t="s">
        <v>46</v>
      </c>
      <c r="BV230" s="63" t="s">
        <v>46</v>
      </c>
      <c r="BW230" s="63" t="s">
        <v>46</v>
      </c>
      <c r="BX230" s="63"/>
      <c r="BY230" s="63"/>
      <c r="BZ230" s="63"/>
      <c r="CA230" s="63"/>
      <c r="CB230" s="63"/>
      <c r="CC230" s="63"/>
      <c r="CD230" s="63" t="s">
        <v>46</v>
      </c>
    </row>
    <row r="231" spans="21:82" ht="12">
      <c r="U231" s="1"/>
      <c r="V231" s="41"/>
      <c r="W231" s="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K231" s="61" t="s">
        <v>46</v>
      </c>
      <c r="AM231" s="1" t="s">
        <v>46</v>
      </c>
      <c r="AN231" s="41" t="s">
        <v>46</v>
      </c>
      <c r="AO231" s="1" t="s">
        <v>46</v>
      </c>
      <c r="AP231" s="14" t="s">
        <v>46</v>
      </c>
      <c r="AQ231" s="14" t="s">
        <v>46</v>
      </c>
      <c r="AR231" s="14" t="s">
        <v>46</v>
      </c>
      <c r="AS231" s="14" t="s">
        <v>46</v>
      </c>
      <c r="AT231" s="14" t="s">
        <v>46</v>
      </c>
      <c r="BA231" s="170" t="s">
        <v>46</v>
      </c>
      <c r="BB231" s="62" t="s">
        <v>46</v>
      </c>
      <c r="BC231" s="12" t="s">
        <v>46</v>
      </c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S231" s="63" t="s">
        <v>46</v>
      </c>
      <c r="BT231" s="63" t="s">
        <v>46</v>
      </c>
      <c r="BU231" s="63" t="s">
        <v>46</v>
      </c>
      <c r="BV231" s="63" t="s">
        <v>46</v>
      </c>
      <c r="BW231" s="63" t="s">
        <v>46</v>
      </c>
      <c r="BX231" s="63"/>
      <c r="BY231" s="63"/>
      <c r="BZ231" s="63"/>
      <c r="CA231" s="63"/>
      <c r="CB231" s="63"/>
      <c r="CC231" s="63"/>
      <c r="CD231" s="63" t="s">
        <v>46</v>
      </c>
    </row>
    <row r="232" spans="21:82" ht="12">
      <c r="U232" s="1"/>
      <c r="V232" s="41"/>
      <c r="W232" s="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K232" s="61" t="s">
        <v>46</v>
      </c>
      <c r="AM232" s="1" t="s">
        <v>46</v>
      </c>
      <c r="AN232" s="41" t="s">
        <v>46</v>
      </c>
      <c r="AO232" s="1" t="s">
        <v>46</v>
      </c>
      <c r="AP232" s="14" t="s">
        <v>46</v>
      </c>
      <c r="AQ232" s="14" t="s">
        <v>46</v>
      </c>
      <c r="AR232" s="14" t="s">
        <v>46</v>
      </c>
      <c r="AS232" s="14" t="s">
        <v>46</v>
      </c>
      <c r="AT232" s="14" t="s">
        <v>46</v>
      </c>
      <c r="BA232" s="170" t="s">
        <v>46</v>
      </c>
      <c r="BB232" s="62" t="s">
        <v>46</v>
      </c>
      <c r="BC232" s="12" t="s">
        <v>46</v>
      </c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S232" s="63" t="s">
        <v>46</v>
      </c>
      <c r="BT232" s="63" t="s">
        <v>46</v>
      </c>
      <c r="BU232" s="63" t="s">
        <v>46</v>
      </c>
      <c r="BV232" s="63" t="s">
        <v>46</v>
      </c>
      <c r="BW232" s="63" t="s">
        <v>46</v>
      </c>
      <c r="BX232" s="63"/>
      <c r="BY232" s="63"/>
      <c r="BZ232" s="63"/>
      <c r="CA232" s="63"/>
      <c r="CB232" s="63"/>
      <c r="CC232" s="63"/>
      <c r="CD232" s="63" t="s">
        <v>46</v>
      </c>
    </row>
    <row r="233" spans="21:82" ht="12">
      <c r="U233" s="1"/>
      <c r="V233" s="41"/>
      <c r="W233" s="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K233" s="61" t="s">
        <v>46</v>
      </c>
      <c r="AM233" s="1" t="s">
        <v>46</v>
      </c>
      <c r="AN233" s="41" t="s">
        <v>46</v>
      </c>
      <c r="AO233" s="1" t="s">
        <v>46</v>
      </c>
      <c r="AP233" s="14" t="s">
        <v>46</v>
      </c>
      <c r="AQ233" s="14" t="s">
        <v>46</v>
      </c>
      <c r="AR233" s="14" t="s">
        <v>46</v>
      </c>
      <c r="AS233" s="14" t="s">
        <v>46</v>
      </c>
      <c r="AT233" s="14" t="s">
        <v>46</v>
      </c>
      <c r="BA233" s="170" t="s">
        <v>46</v>
      </c>
      <c r="BB233" s="62" t="s">
        <v>46</v>
      </c>
      <c r="BC233" s="12" t="s">
        <v>46</v>
      </c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S233" s="63" t="s">
        <v>46</v>
      </c>
      <c r="BT233" s="63" t="s">
        <v>46</v>
      </c>
      <c r="BU233" s="63" t="s">
        <v>46</v>
      </c>
      <c r="BV233" s="63" t="s">
        <v>46</v>
      </c>
      <c r="BW233" s="63" t="s">
        <v>46</v>
      </c>
      <c r="BX233" s="63"/>
      <c r="BY233" s="63"/>
      <c r="BZ233" s="63"/>
      <c r="CA233" s="63"/>
      <c r="CB233" s="63"/>
      <c r="CC233" s="63"/>
      <c r="CD233" s="63" t="s">
        <v>46</v>
      </c>
    </row>
    <row r="234" spans="21:82" ht="12">
      <c r="U234" s="1"/>
      <c r="V234" s="41"/>
      <c r="W234" s="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K234" s="61" t="s">
        <v>46</v>
      </c>
      <c r="AM234" s="1" t="s">
        <v>46</v>
      </c>
      <c r="AN234" s="41" t="s">
        <v>46</v>
      </c>
      <c r="AO234" s="1" t="s">
        <v>46</v>
      </c>
      <c r="AP234" s="14" t="s">
        <v>46</v>
      </c>
      <c r="AQ234" s="14" t="s">
        <v>46</v>
      </c>
      <c r="AR234" s="14" t="s">
        <v>46</v>
      </c>
      <c r="AS234" s="14" t="s">
        <v>46</v>
      </c>
      <c r="AT234" s="14" t="s">
        <v>46</v>
      </c>
      <c r="BA234" s="170" t="s">
        <v>46</v>
      </c>
      <c r="BB234" s="62" t="s">
        <v>46</v>
      </c>
      <c r="BC234" s="12" t="s">
        <v>46</v>
      </c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S234" s="63" t="s">
        <v>46</v>
      </c>
      <c r="BT234" s="63" t="s">
        <v>46</v>
      </c>
      <c r="BU234" s="63" t="s">
        <v>46</v>
      </c>
      <c r="BV234" s="63" t="s">
        <v>46</v>
      </c>
      <c r="BW234" s="63" t="s">
        <v>46</v>
      </c>
      <c r="BX234" s="63"/>
      <c r="BY234" s="63"/>
      <c r="BZ234" s="63"/>
      <c r="CA234" s="63"/>
      <c r="CB234" s="63"/>
      <c r="CC234" s="63"/>
      <c r="CD234" s="63" t="s">
        <v>46</v>
      </c>
    </row>
    <row r="235" spans="21:82" ht="12">
      <c r="U235" s="1"/>
      <c r="V235" s="41"/>
      <c r="W235" s="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K235" s="61" t="s">
        <v>46</v>
      </c>
      <c r="AM235" s="1" t="s">
        <v>46</v>
      </c>
      <c r="AN235" s="41" t="s">
        <v>46</v>
      </c>
      <c r="AO235" s="1" t="s">
        <v>46</v>
      </c>
      <c r="AP235" s="14" t="s">
        <v>46</v>
      </c>
      <c r="AQ235" s="14" t="s">
        <v>46</v>
      </c>
      <c r="AR235" s="14" t="s">
        <v>46</v>
      </c>
      <c r="AS235" s="14" t="s">
        <v>46</v>
      </c>
      <c r="AT235" s="14" t="s">
        <v>46</v>
      </c>
      <c r="BA235" s="170" t="s">
        <v>46</v>
      </c>
      <c r="BB235" s="62" t="s">
        <v>46</v>
      </c>
      <c r="BC235" s="12" t="s">
        <v>46</v>
      </c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S235" s="63" t="s">
        <v>46</v>
      </c>
      <c r="BT235" s="63" t="s">
        <v>46</v>
      </c>
      <c r="BU235" s="63" t="s">
        <v>46</v>
      </c>
      <c r="BV235" s="63" t="s">
        <v>46</v>
      </c>
      <c r="BW235" s="63" t="s">
        <v>46</v>
      </c>
      <c r="BX235" s="63"/>
      <c r="BY235" s="63"/>
      <c r="BZ235" s="63"/>
      <c r="CA235" s="63"/>
      <c r="CB235" s="63"/>
      <c r="CC235" s="63"/>
      <c r="CD235" s="63" t="s">
        <v>46</v>
      </c>
    </row>
    <row r="236" spans="21:82" ht="12">
      <c r="U236" s="1"/>
      <c r="V236" s="41"/>
      <c r="W236" s="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K236" s="61" t="s">
        <v>46</v>
      </c>
      <c r="AM236" s="1" t="s">
        <v>46</v>
      </c>
      <c r="AN236" s="41" t="s">
        <v>46</v>
      </c>
      <c r="AO236" s="1" t="s">
        <v>46</v>
      </c>
      <c r="AP236" s="14" t="s">
        <v>46</v>
      </c>
      <c r="AQ236" s="14" t="s">
        <v>46</v>
      </c>
      <c r="AR236" s="14" t="s">
        <v>46</v>
      </c>
      <c r="AS236" s="14" t="s">
        <v>46</v>
      </c>
      <c r="AT236" s="14" t="s">
        <v>46</v>
      </c>
      <c r="BA236" s="170" t="s">
        <v>46</v>
      </c>
      <c r="BB236" s="62" t="s">
        <v>46</v>
      </c>
      <c r="BC236" s="12" t="s">
        <v>46</v>
      </c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S236" s="63" t="s">
        <v>46</v>
      </c>
      <c r="BT236" s="63" t="s">
        <v>46</v>
      </c>
      <c r="BU236" s="63" t="s">
        <v>46</v>
      </c>
      <c r="BV236" s="63" t="s">
        <v>46</v>
      </c>
      <c r="BW236" s="63" t="s">
        <v>46</v>
      </c>
      <c r="BX236" s="63"/>
      <c r="BY236" s="63"/>
      <c r="BZ236" s="63"/>
      <c r="CA236" s="63"/>
      <c r="CB236" s="63"/>
      <c r="CC236" s="63"/>
      <c r="CD236" s="63" t="s">
        <v>46</v>
      </c>
    </row>
    <row r="237" spans="21:82" ht="12">
      <c r="U237" s="1"/>
      <c r="V237" s="41"/>
      <c r="W237" s="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K237" s="61" t="s">
        <v>46</v>
      </c>
      <c r="AM237" s="1" t="s">
        <v>46</v>
      </c>
      <c r="AN237" s="41" t="s">
        <v>46</v>
      </c>
      <c r="AO237" s="1" t="s">
        <v>46</v>
      </c>
      <c r="AP237" s="14" t="s">
        <v>46</v>
      </c>
      <c r="AQ237" s="14" t="s">
        <v>46</v>
      </c>
      <c r="AR237" s="14" t="s">
        <v>46</v>
      </c>
      <c r="AS237" s="14" t="s">
        <v>46</v>
      </c>
      <c r="AT237" s="14" t="s">
        <v>46</v>
      </c>
      <c r="BA237" s="170" t="s">
        <v>46</v>
      </c>
      <c r="BB237" s="62" t="s">
        <v>46</v>
      </c>
      <c r="BC237" s="12" t="s">
        <v>46</v>
      </c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S237" s="63" t="s">
        <v>46</v>
      </c>
      <c r="BT237" s="63" t="s">
        <v>46</v>
      </c>
      <c r="BU237" s="63" t="s">
        <v>46</v>
      </c>
      <c r="BV237" s="63" t="s">
        <v>46</v>
      </c>
      <c r="BW237" s="63" t="s">
        <v>46</v>
      </c>
      <c r="BX237" s="63"/>
      <c r="BY237" s="63"/>
      <c r="BZ237" s="63"/>
      <c r="CA237" s="63"/>
      <c r="CB237" s="63"/>
      <c r="CC237" s="63"/>
      <c r="CD237" s="63" t="s">
        <v>46</v>
      </c>
    </row>
    <row r="238" spans="21:82" ht="12">
      <c r="U238" s="1"/>
      <c r="V238" s="41"/>
      <c r="W238" s="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K238" s="61" t="s">
        <v>46</v>
      </c>
      <c r="AM238" s="1" t="s">
        <v>46</v>
      </c>
      <c r="AN238" s="41" t="s">
        <v>46</v>
      </c>
      <c r="AO238" s="1" t="s">
        <v>46</v>
      </c>
      <c r="AP238" s="14" t="s">
        <v>46</v>
      </c>
      <c r="AQ238" s="14" t="s">
        <v>46</v>
      </c>
      <c r="AR238" s="14" t="s">
        <v>46</v>
      </c>
      <c r="AS238" s="14" t="s">
        <v>46</v>
      </c>
      <c r="AT238" s="14" t="s">
        <v>46</v>
      </c>
      <c r="BA238" s="170" t="s">
        <v>46</v>
      </c>
      <c r="BB238" s="62" t="s">
        <v>46</v>
      </c>
      <c r="BC238" s="12" t="s">
        <v>46</v>
      </c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S238" s="63" t="s">
        <v>46</v>
      </c>
      <c r="BT238" s="63" t="s">
        <v>46</v>
      </c>
      <c r="BU238" s="63" t="s">
        <v>46</v>
      </c>
      <c r="BV238" s="63" t="s">
        <v>46</v>
      </c>
      <c r="BW238" s="63" t="s">
        <v>46</v>
      </c>
      <c r="BX238" s="63"/>
      <c r="BY238" s="63"/>
      <c r="BZ238" s="63"/>
      <c r="CA238" s="63"/>
      <c r="CB238" s="63"/>
      <c r="CC238" s="63"/>
      <c r="CD238" s="63" t="s">
        <v>46</v>
      </c>
    </row>
    <row r="239" spans="21:82" ht="12">
      <c r="U239" s="1"/>
      <c r="V239" s="41"/>
      <c r="W239" s="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K239" s="61" t="s">
        <v>46</v>
      </c>
      <c r="AM239" s="1" t="s">
        <v>46</v>
      </c>
      <c r="AN239" s="41" t="s">
        <v>46</v>
      </c>
      <c r="AO239" s="1" t="s">
        <v>46</v>
      </c>
      <c r="AP239" s="14" t="s">
        <v>46</v>
      </c>
      <c r="AQ239" s="14" t="s">
        <v>46</v>
      </c>
      <c r="AR239" s="14" t="s">
        <v>46</v>
      </c>
      <c r="AS239" s="14" t="s">
        <v>46</v>
      </c>
      <c r="AT239" s="14" t="s">
        <v>46</v>
      </c>
      <c r="BA239" s="170" t="s">
        <v>46</v>
      </c>
      <c r="BB239" s="62" t="s">
        <v>46</v>
      </c>
      <c r="BC239" s="12" t="s">
        <v>46</v>
      </c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S239" s="63" t="s">
        <v>46</v>
      </c>
      <c r="BT239" s="63" t="s">
        <v>46</v>
      </c>
      <c r="BU239" s="63" t="s">
        <v>46</v>
      </c>
      <c r="BV239" s="63" t="s">
        <v>46</v>
      </c>
      <c r="BW239" s="63" t="s">
        <v>46</v>
      </c>
      <c r="BX239" s="63"/>
      <c r="BY239" s="63"/>
      <c r="BZ239" s="63"/>
      <c r="CA239" s="63"/>
      <c r="CB239" s="63"/>
      <c r="CC239" s="63"/>
      <c r="CD239" s="63" t="s">
        <v>46</v>
      </c>
    </row>
    <row r="240" spans="21:82" ht="12">
      <c r="U240" s="1"/>
      <c r="V240" s="41"/>
      <c r="W240" s="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K240" s="61" t="s">
        <v>46</v>
      </c>
      <c r="AM240" s="1" t="s">
        <v>46</v>
      </c>
      <c r="AN240" s="41" t="s">
        <v>46</v>
      </c>
      <c r="AO240" s="1" t="s">
        <v>46</v>
      </c>
      <c r="AP240" s="14" t="s">
        <v>46</v>
      </c>
      <c r="AQ240" s="14" t="s">
        <v>46</v>
      </c>
      <c r="AR240" s="14" t="s">
        <v>46</v>
      </c>
      <c r="AS240" s="14" t="s">
        <v>46</v>
      </c>
      <c r="AT240" s="14" t="s">
        <v>46</v>
      </c>
      <c r="BA240" s="170" t="s">
        <v>46</v>
      </c>
      <c r="BB240" s="62" t="s">
        <v>46</v>
      </c>
      <c r="BC240" s="12" t="s">
        <v>46</v>
      </c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S240" s="63" t="s">
        <v>46</v>
      </c>
      <c r="BT240" s="63" t="s">
        <v>46</v>
      </c>
      <c r="BU240" s="63" t="s">
        <v>46</v>
      </c>
      <c r="BV240" s="63" t="s">
        <v>46</v>
      </c>
      <c r="BW240" s="63" t="s">
        <v>46</v>
      </c>
      <c r="BX240" s="63"/>
      <c r="BY240" s="63"/>
      <c r="BZ240" s="63"/>
      <c r="CA240" s="63"/>
      <c r="CB240" s="63"/>
      <c r="CC240" s="63"/>
      <c r="CD240" s="63" t="s">
        <v>46</v>
      </c>
    </row>
    <row r="241" spans="21:82" ht="12">
      <c r="U241" s="1"/>
      <c r="V241" s="41"/>
      <c r="W241" s="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K241" s="61" t="s">
        <v>46</v>
      </c>
      <c r="AM241" s="1" t="s">
        <v>46</v>
      </c>
      <c r="AN241" s="41" t="s">
        <v>46</v>
      </c>
      <c r="AO241" s="1" t="s">
        <v>46</v>
      </c>
      <c r="AP241" s="14" t="s">
        <v>46</v>
      </c>
      <c r="AQ241" s="14" t="s">
        <v>46</v>
      </c>
      <c r="AR241" s="14" t="s">
        <v>46</v>
      </c>
      <c r="AS241" s="14" t="s">
        <v>46</v>
      </c>
      <c r="AT241" s="14" t="s">
        <v>46</v>
      </c>
      <c r="BA241" s="170" t="s">
        <v>46</v>
      </c>
      <c r="BB241" s="62" t="s">
        <v>46</v>
      </c>
      <c r="BC241" s="12" t="s">
        <v>46</v>
      </c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S241" s="63" t="s">
        <v>46</v>
      </c>
      <c r="BT241" s="63" t="s">
        <v>46</v>
      </c>
      <c r="BU241" s="63" t="s">
        <v>46</v>
      </c>
      <c r="BV241" s="63" t="s">
        <v>46</v>
      </c>
      <c r="BW241" s="63" t="s">
        <v>46</v>
      </c>
      <c r="BX241" s="63"/>
      <c r="BY241" s="63"/>
      <c r="BZ241" s="63"/>
      <c r="CA241" s="63"/>
      <c r="CB241" s="63"/>
      <c r="CC241" s="63"/>
      <c r="CD241" s="63" t="s">
        <v>46</v>
      </c>
    </row>
    <row r="242" spans="21:82" ht="12">
      <c r="U242" s="1"/>
      <c r="V242" s="41"/>
      <c r="W242" s="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K242" s="61" t="s">
        <v>46</v>
      </c>
      <c r="AM242" s="1" t="s">
        <v>46</v>
      </c>
      <c r="AN242" s="41" t="s">
        <v>46</v>
      </c>
      <c r="AO242" s="1" t="s">
        <v>46</v>
      </c>
      <c r="AP242" s="14" t="s">
        <v>46</v>
      </c>
      <c r="AQ242" s="14" t="s">
        <v>46</v>
      </c>
      <c r="AR242" s="14" t="s">
        <v>46</v>
      </c>
      <c r="AS242" s="14" t="s">
        <v>46</v>
      </c>
      <c r="AT242" s="14" t="s">
        <v>46</v>
      </c>
      <c r="BA242" s="170" t="s">
        <v>46</v>
      </c>
      <c r="BB242" s="62" t="s">
        <v>46</v>
      </c>
      <c r="BC242" s="12" t="s">
        <v>46</v>
      </c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S242" s="63" t="s">
        <v>46</v>
      </c>
      <c r="BT242" s="63" t="s">
        <v>46</v>
      </c>
      <c r="BU242" s="63" t="s">
        <v>46</v>
      </c>
      <c r="BV242" s="63" t="s">
        <v>46</v>
      </c>
      <c r="BW242" s="63" t="s">
        <v>46</v>
      </c>
      <c r="BX242" s="63"/>
      <c r="BY242" s="63"/>
      <c r="BZ242" s="63"/>
      <c r="CA242" s="63"/>
      <c r="CB242" s="63"/>
      <c r="CC242" s="63"/>
      <c r="CD242" s="63" t="s">
        <v>46</v>
      </c>
    </row>
    <row r="243" spans="21:82" ht="12">
      <c r="U243" s="1"/>
      <c r="V243" s="41"/>
      <c r="W243" s="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K243" s="61" t="s">
        <v>46</v>
      </c>
      <c r="AM243" s="1" t="s">
        <v>46</v>
      </c>
      <c r="AN243" s="41" t="s">
        <v>46</v>
      </c>
      <c r="AO243" s="1" t="s">
        <v>46</v>
      </c>
      <c r="AP243" s="14" t="s">
        <v>46</v>
      </c>
      <c r="AQ243" s="14" t="s">
        <v>46</v>
      </c>
      <c r="AR243" s="14" t="s">
        <v>46</v>
      </c>
      <c r="AS243" s="14" t="s">
        <v>46</v>
      </c>
      <c r="AT243" s="14" t="s">
        <v>46</v>
      </c>
      <c r="BA243" s="170" t="s">
        <v>46</v>
      </c>
      <c r="BB243" s="62" t="s">
        <v>46</v>
      </c>
      <c r="BC243" s="12" t="s">
        <v>46</v>
      </c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S243" s="63" t="s">
        <v>46</v>
      </c>
      <c r="BT243" s="63" t="s">
        <v>46</v>
      </c>
      <c r="BU243" s="63" t="s">
        <v>46</v>
      </c>
      <c r="BV243" s="63" t="s">
        <v>46</v>
      </c>
      <c r="BW243" s="63" t="s">
        <v>46</v>
      </c>
      <c r="BX243" s="63"/>
      <c r="BY243" s="63"/>
      <c r="BZ243" s="63"/>
      <c r="CA243" s="63"/>
      <c r="CB243" s="63"/>
      <c r="CC243" s="63"/>
      <c r="CD243" s="63" t="s">
        <v>46</v>
      </c>
    </row>
    <row r="244" spans="21:82" ht="12">
      <c r="U244" s="1"/>
      <c r="V244" s="41"/>
      <c r="W244" s="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K244" s="61" t="s">
        <v>46</v>
      </c>
      <c r="AM244" s="1" t="s">
        <v>46</v>
      </c>
      <c r="AN244" s="41" t="s">
        <v>46</v>
      </c>
      <c r="AO244" s="1" t="s">
        <v>46</v>
      </c>
      <c r="AP244" s="14" t="s">
        <v>46</v>
      </c>
      <c r="AQ244" s="14" t="s">
        <v>46</v>
      </c>
      <c r="AR244" s="14" t="s">
        <v>46</v>
      </c>
      <c r="AS244" s="14" t="s">
        <v>46</v>
      </c>
      <c r="AT244" s="14" t="s">
        <v>46</v>
      </c>
      <c r="BA244" s="170" t="s">
        <v>46</v>
      </c>
      <c r="BB244" s="62" t="s">
        <v>46</v>
      </c>
      <c r="BC244" s="12" t="s">
        <v>46</v>
      </c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S244" s="63" t="s">
        <v>46</v>
      </c>
      <c r="BT244" s="63" t="s">
        <v>46</v>
      </c>
      <c r="BU244" s="63" t="s">
        <v>46</v>
      </c>
      <c r="BV244" s="63" t="s">
        <v>46</v>
      </c>
      <c r="BW244" s="63" t="s">
        <v>46</v>
      </c>
      <c r="BX244" s="63"/>
      <c r="BY244" s="63"/>
      <c r="BZ244" s="63"/>
      <c r="CA244" s="63"/>
      <c r="CB244" s="63"/>
      <c r="CC244" s="63"/>
      <c r="CD244" s="63" t="s">
        <v>46</v>
      </c>
    </row>
    <row r="245" spans="21:82" ht="12">
      <c r="U245" s="1"/>
      <c r="V245" s="41"/>
      <c r="W245" s="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K245" s="61" t="s">
        <v>46</v>
      </c>
      <c r="AM245" s="1" t="s">
        <v>46</v>
      </c>
      <c r="AN245" s="41" t="s">
        <v>46</v>
      </c>
      <c r="AO245" s="1" t="s">
        <v>46</v>
      </c>
      <c r="AP245" s="14" t="s">
        <v>46</v>
      </c>
      <c r="AQ245" s="14" t="s">
        <v>46</v>
      </c>
      <c r="AR245" s="14" t="s">
        <v>46</v>
      </c>
      <c r="AS245" s="14" t="s">
        <v>46</v>
      </c>
      <c r="AT245" s="14" t="s">
        <v>46</v>
      </c>
      <c r="BA245" s="170" t="s">
        <v>46</v>
      </c>
      <c r="BB245" s="62" t="s">
        <v>46</v>
      </c>
      <c r="BC245" s="12" t="s">
        <v>46</v>
      </c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S245" s="63" t="s">
        <v>46</v>
      </c>
      <c r="BT245" s="63" t="s">
        <v>46</v>
      </c>
      <c r="BU245" s="63" t="s">
        <v>46</v>
      </c>
      <c r="BV245" s="63" t="s">
        <v>46</v>
      </c>
      <c r="BW245" s="63" t="s">
        <v>46</v>
      </c>
      <c r="BX245" s="63"/>
      <c r="BY245" s="63"/>
      <c r="BZ245" s="63"/>
      <c r="CA245" s="63"/>
      <c r="CB245" s="63"/>
      <c r="CC245" s="63"/>
      <c r="CD245" s="63" t="s">
        <v>46</v>
      </c>
    </row>
    <row r="246" spans="21:82" ht="12">
      <c r="U246" s="1"/>
      <c r="V246" s="41"/>
      <c r="W246" s="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K246" s="61" t="s">
        <v>46</v>
      </c>
      <c r="AM246" s="1" t="s">
        <v>46</v>
      </c>
      <c r="AN246" s="41" t="s">
        <v>46</v>
      </c>
      <c r="AO246" s="1" t="s">
        <v>46</v>
      </c>
      <c r="AP246" s="14" t="s">
        <v>46</v>
      </c>
      <c r="AQ246" s="14" t="s">
        <v>46</v>
      </c>
      <c r="AR246" s="14" t="s">
        <v>46</v>
      </c>
      <c r="AS246" s="14" t="s">
        <v>46</v>
      </c>
      <c r="AT246" s="14" t="s">
        <v>46</v>
      </c>
      <c r="BA246" s="170" t="s">
        <v>46</v>
      </c>
      <c r="BB246" s="62" t="s">
        <v>46</v>
      </c>
      <c r="BC246" s="12" t="s">
        <v>46</v>
      </c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S246" s="63" t="s">
        <v>46</v>
      </c>
      <c r="BT246" s="63" t="s">
        <v>46</v>
      </c>
      <c r="BU246" s="63" t="s">
        <v>46</v>
      </c>
      <c r="BV246" s="63" t="s">
        <v>46</v>
      </c>
      <c r="BW246" s="63" t="s">
        <v>46</v>
      </c>
      <c r="BX246" s="63"/>
      <c r="BY246" s="63"/>
      <c r="BZ246" s="63"/>
      <c r="CA246" s="63"/>
      <c r="CB246" s="63"/>
      <c r="CC246" s="63"/>
      <c r="CD246" s="63" t="s">
        <v>46</v>
      </c>
    </row>
    <row r="247" spans="21:82" ht="12">
      <c r="U247" s="1"/>
      <c r="V247" s="41"/>
      <c r="W247" s="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K247" s="61" t="s">
        <v>46</v>
      </c>
      <c r="AM247" s="1" t="s">
        <v>46</v>
      </c>
      <c r="AN247" s="41" t="s">
        <v>46</v>
      </c>
      <c r="AO247" s="1" t="s">
        <v>46</v>
      </c>
      <c r="AP247" s="14" t="s">
        <v>46</v>
      </c>
      <c r="AQ247" s="14" t="s">
        <v>46</v>
      </c>
      <c r="AR247" s="14" t="s">
        <v>46</v>
      </c>
      <c r="AS247" s="14" t="s">
        <v>46</v>
      </c>
      <c r="AT247" s="14" t="s">
        <v>46</v>
      </c>
      <c r="BA247" s="170" t="s">
        <v>46</v>
      </c>
      <c r="BB247" s="62" t="s">
        <v>46</v>
      </c>
      <c r="BC247" s="12" t="s">
        <v>46</v>
      </c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S247" s="63" t="s">
        <v>46</v>
      </c>
      <c r="BT247" s="63" t="s">
        <v>46</v>
      </c>
      <c r="BU247" s="63" t="s">
        <v>46</v>
      </c>
      <c r="BV247" s="63" t="s">
        <v>46</v>
      </c>
      <c r="BW247" s="63" t="s">
        <v>46</v>
      </c>
      <c r="BX247" s="63"/>
      <c r="BY247" s="63"/>
      <c r="BZ247" s="63"/>
      <c r="CA247" s="63"/>
      <c r="CB247" s="63"/>
      <c r="CC247" s="63"/>
      <c r="CD247" s="63" t="s">
        <v>46</v>
      </c>
    </row>
    <row r="248" spans="21:82" ht="12">
      <c r="U248" s="1"/>
      <c r="V248" s="41"/>
      <c r="W248" s="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K248" s="61" t="s">
        <v>46</v>
      </c>
      <c r="AM248" s="1" t="s">
        <v>46</v>
      </c>
      <c r="AN248" s="41" t="s">
        <v>46</v>
      </c>
      <c r="AO248" s="1" t="s">
        <v>46</v>
      </c>
      <c r="AP248" s="14" t="s">
        <v>46</v>
      </c>
      <c r="AQ248" s="14" t="s">
        <v>46</v>
      </c>
      <c r="AR248" s="14" t="s">
        <v>46</v>
      </c>
      <c r="AS248" s="14" t="s">
        <v>46</v>
      </c>
      <c r="AT248" s="14" t="s">
        <v>46</v>
      </c>
      <c r="BA248" s="170" t="s">
        <v>46</v>
      </c>
      <c r="BB248" s="62" t="s">
        <v>46</v>
      </c>
      <c r="BC248" s="12" t="s">
        <v>46</v>
      </c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S248" s="63" t="s">
        <v>46</v>
      </c>
      <c r="BT248" s="63" t="s">
        <v>46</v>
      </c>
      <c r="BU248" s="63" t="s">
        <v>46</v>
      </c>
      <c r="BV248" s="63" t="s">
        <v>46</v>
      </c>
      <c r="BW248" s="63" t="s">
        <v>46</v>
      </c>
      <c r="BX248" s="63"/>
      <c r="BY248" s="63"/>
      <c r="BZ248" s="63"/>
      <c r="CA248" s="63"/>
      <c r="CB248" s="63"/>
      <c r="CC248" s="63"/>
      <c r="CD248" s="63" t="s">
        <v>46</v>
      </c>
    </row>
    <row r="249" spans="21:82" ht="12">
      <c r="U249" s="1"/>
      <c r="V249" s="41"/>
      <c r="W249" s="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K249" s="61" t="s">
        <v>46</v>
      </c>
      <c r="AM249" s="1" t="s">
        <v>46</v>
      </c>
      <c r="AN249" s="41" t="s">
        <v>46</v>
      </c>
      <c r="AO249" s="1" t="s">
        <v>46</v>
      </c>
      <c r="AP249" s="14" t="s">
        <v>46</v>
      </c>
      <c r="AQ249" s="14" t="s">
        <v>46</v>
      </c>
      <c r="AR249" s="14" t="s">
        <v>46</v>
      </c>
      <c r="AS249" s="14" t="s">
        <v>46</v>
      </c>
      <c r="AT249" s="14" t="s">
        <v>46</v>
      </c>
      <c r="BA249" s="170" t="s">
        <v>46</v>
      </c>
      <c r="BB249" s="62" t="s">
        <v>46</v>
      </c>
      <c r="BC249" s="12" t="s">
        <v>46</v>
      </c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S249" s="63" t="s">
        <v>46</v>
      </c>
      <c r="BT249" s="63" t="s">
        <v>46</v>
      </c>
      <c r="BU249" s="63" t="s">
        <v>46</v>
      </c>
      <c r="BV249" s="63" t="s">
        <v>46</v>
      </c>
      <c r="BW249" s="63" t="s">
        <v>46</v>
      </c>
      <c r="BX249" s="63"/>
      <c r="BY249" s="63"/>
      <c r="BZ249" s="63"/>
      <c r="CA249" s="63"/>
      <c r="CB249" s="63"/>
      <c r="CC249" s="63"/>
      <c r="CD249" s="63" t="s">
        <v>46</v>
      </c>
    </row>
    <row r="250" spans="21:82" ht="12">
      <c r="U250" s="1"/>
      <c r="V250" s="41"/>
      <c r="W250" s="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K250" s="61" t="s">
        <v>46</v>
      </c>
      <c r="AM250" s="1" t="s">
        <v>46</v>
      </c>
      <c r="AN250" s="41" t="s">
        <v>46</v>
      </c>
      <c r="AO250" s="1" t="s">
        <v>46</v>
      </c>
      <c r="AP250" s="14" t="s">
        <v>46</v>
      </c>
      <c r="AQ250" s="14" t="s">
        <v>46</v>
      </c>
      <c r="AR250" s="14" t="s">
        <v>46</v>
      </c>
      <c r="AS250" s="14" t="s">
        <v>46</v>
      </c>
      <c r="AT250" s="14" t="s">
        <v>46</v>
      </c>
      <c r="BA250" s="170" t="s">
        <v>46</v>
      </c>
      <c r="BB250" s="62" t="s">
        <v>46</v>
      </c>
      <c r="BC250" s="12" t="s">
        <v>46</v>
      </c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S250" s="63" t="s">
        <v>46</v>
      </c>
      <c r="BT250" s="63" t="s">
        <v>46</v>
      </c>
      <c r="BU250" s="63" t="s">
        <v>46</v>
      </c>
      <c r="BV250" s="63" t="s">
        <v>46</v>
      </c>
      <c r="BW250" s="63" t="s">
        <v>46</v>
      </c>
      <c r="BX250" s="63"/>
      <c r="BY250" s="63"/>
      <c r="BZ250" s="63"/>
      <c r="CA250" s="63"/>
      <c r="CB250" s="63"/>
      <c r="CC250" s="63"/>
      <c r="CD250" s="63" t="s">
        <v>46</v>
      </c>
    </row>
    <row r="251" spans="21:82" ht="12">
      <c r="U251" s="1"/>
      <c r="V251" s="41"/>
      <c r="W251" s="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K251" s="61" t="s">
        <v>46</v>
      </c>
      <c r="AM251" s="1" t="s">
        <v>46</v>
      </c>
      <c r="AN251" s="41" t="s">
        <v>46</v>
      </c>
      <c r="AO251" s="1" t="s">
        <v>46</v>
      </c>
      <c r="AP251" s="14" t="s">
        <v>46</v>
      </c>
      <c r="AQ251" s="14" t="s">
        <v>46</v>
      </c>
      <c r="AR251" s="14" t="s">
        <v>46</v>
      </c>
      <c r="AS251" s="14" t="s">
        <v>46</v>
      </c>
      <c r="AT251" s="14" t="s">
        <v>46</v>
      </c>
      <c r="BA251" s="170" t="s">
        <v>46</v>
      </c>
      <c r="BB251" s="62" t="s">
        <v>46</v>
      </c>
      <c r="BC251" s="12" t="s">
        <v>46</v>
      </c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S251" s="63" t="s">
        <v>46</v>
      </c>
      <c r="BT251" s="63" t="s">
        <v>46</v>
      </c>
      <c r="BU251" s="63" t="s">
        <v>46</v>
      </c>
      <c r="BV251" s="63" t="s">
        <v>46</v>
      </c>
      <c r="BW251" s="63" t="s">
        <v>46</v>
      </c>
      <c r="BX251" s="63"/>
      <c r="BY251" s="63"/>
      <c r="BZ251" s="63"/>
      <c r="CA251" s="63"/>
      <c r="CB251" s="63"/>
      <c r="CC251" s="63"/>
      <c r="CD251" s="63" t="s">
        <v>46</v>
      </c>
    </row>
    <row r="252" spans="21:82" ht="12">
      <c r="U252" s="1"/>
      <c r="V252" s="41"/>
      <c r="W252" s="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K252" s="61" t="s">
        <v>46</v>
      </c>
      <c r="AM252" s="1" t="s">
        <v>46</v>
      </c>
      <c r="AN252" s="41" t="s">
        <v>46</v>
      </c>
      <c r="AO252" s="1" t="s">
        <v>46</v>
      </c>
      <c r="AP252" s="14" t="s">
        <v>46</v>
      </c>
      <c r="AQ252" s="14" t="s">
        <v>46</v>
      </c>
      <c r="AR252" s="14" t="s">
        <v>46</v>
      </c>
      <c r="AS252" s="14" t="s">
        <v>46</v>
      </c>
      <c r="AT252" s="14" t="s">
        <v>46</v>
      </c>
      <c r="BA252" s="170" t="s">
        <v>46</v>
      </c>
      <c r="BB252" s="62" t="s">
        <v>46</v>
      </c>
      <c r="BC252" s="12" t="s">
        <v>46</v>
      </c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S252" s="63" t="s">
        <v>46</v>
      </c>
      <c r="BT252" s="63" t="s">
        <v>46</v>
      </c>
      <c r="BU252" s="63" t="s">
        <v>46</v>
      </c>
      <c r="BV252" s="63" t="s">
        <v>46</v>
      </c>
      <c r="BW252" s="63" t="s">
        <v>46</v>
      </c>
      <c r="BX252" s="63"/>
      <c r="BY252" s="63"/>
      <c r="BZ252" s="63"/>
      <c r="CA252" s="63"/>
      <c r="CB252" s="63"/>
      <c r="CC252" s="63"/>
      <c r="CD252" s="63" t="s">
        <v>46</v>
      </c>
    </row>
    <row r="253" spans="21:82" ht="12">
      <c r="U253" s="1"/>
      <c r="V253" s="41"/>
      <c r="W253" s="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K253" s="61" t="s">
        <v>46</v>
      </c>
      <c r="AM253" s="1" t="s">
        <v>46</v>
      </c>
      <c r="AN253" s="41" t="s">
        <v>46</v>
      </c>
      <c r="AO253" s="1" t="s">
        <v>46</v>
      </c>
      <c r="AP253" s="14" t="s">
        <v>46</v>
      </c>
      <c r="AQ253" s="14" t="s">
        <v>46</v>
      </c>
      <c r="AR253" s="14" t="s">
        <v>46</v>
      </c>
      <c r="AS253" s="14" t="s">
        <v>46</v>
      </c>
      <c r="AT253" s="14" t="s">
        <v>46</v>
      </c>
      <c r="BA253" s="170" t="s">
        <v>46</v>
      </c>
      <c r="BB253" s="62" t="s">
        <v>46</v>
      </c>
      <c r="BC253" s="12" t="s">
        <v>46</v>
      </c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S253" s="63" t="s">
        <v>46</v>
      </c>
      <c r="BT253" s="63" t="s">
        <v>46</v>
      </c>
      <c r="BU253" s="63" t="s">
        <v>46</v>
      </c>
      <c r="BV253" s="63" t="s">
        <v>46</v>
      </c>
      <c r="BW253" s="63" t="s">
        <v>46</v>
      </c>
      <c r="BX253" s="63"/>
      <c r="BY253" s="63"/>
      <c r="BZ253" s="63"/>
      <c r="CA253" s="63"/>
      <c r="CB253" s="63"/>
      <c r="CC253" s="63"/>
      <c r="CD253" s="63" t="s">
        <v>46</v>
      </c>
    </row>
    <row r="254" spans="21:82" ht="12">
      <c r="U254" s="1"/>
      <c r="V254" s="41"/>
      <c r="W254" s="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K254" s="61" t="s">
        <v>46</v>
      </c>
      <c r="AM254" s="1" t="s">
        <v>46</v>
      </c>
      <c r="AN254" s="41" t="s">
        <v>46</v>
      </c>
      <c r="AO254" s="1" t="s">
        <v>46</v>
      </c>
      <c r="AP254" s="14" t="s">
        <v>46</v>
      </c>
      <c r="AQ254" s="14" t="s">
        <v>46</v>
      </c>
      <c r="AR254" s="14" t="s">
        <v>46</v>
      </c>
      <c r="AS254" s="14" t="s">
        <v>46</v>
      </c>
      <c r="AT254" s="14" t="s">
        <v>46</v>
      </c>
      <c r="BA254" s="170" t="s">
        <v>46</v>
      </c>
      <c r="BB254" s="62" t="s">
        <v>46</v>
      </c>
      <c r="BC254" s="12" t="s">
        <v>46</v>
      </c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S254" s="63" t="s">
        <v>46</v>
      </c>
      <c r="BT254" s="63" t="s">
        <v>46</v>
      </c>
      <c r="BU254" s="63" t="s">
        <v>46</v>
      </c>
      <c r="BV254" s="63" t="s">
        <v>46</v>
      </c>
      <c r="BW254" s="63" t="s">
        <v>46</v>
      </c>
      <c r="BX254" s="63"/>
      <c r="BY254" s="63"/>
      <c r="BZ254" s="63"/>
      <c r="CA254" s="63"/>
      <c r="CB254" s="63"/>
      <c r="CC254" s="63"/>
      <c r="CD254" s="63" t="s">
        <v>46</v>
      </c>
    </row>
    <row r="255" spans="21:82" ht="12">
      <c r="U255" s="1"/>
      <c r="V255" s="41"/>
      <c r="W255" s="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K255" s="163" t="s">
        <v>46</v>
      </c>
      <c r="AM255" s="1" t="s">
        <v>46</v>
      </c>
      <c r="AN255" s="41" t="s">
        <v>46</v>
      </c>
      <c r="AO255" s="1" t="s">
        <v>46</v>
      </c>
      <c r="AP255" s="14" t="s">
        <v>46</v>
      </c>
      <c r="AQ255" s="14" t="s">
        <v>46</v>
      </c>
      <c r="AR255" s="14" t="s">
        <v>46</v>
      </c>
      <c r="AS255" s="14" t="s">
        <v>46</v>
      </c>
      <c r="AT255" s="14" t="s">
        <v>46</v>
      </c>
      <c r="BA255" s="170" t="s">
        <v>46</v>
      </c>
      <c r="BB255" s="62" t="s">
        <v>46</v>
      </c>
      <c r="BC255" s="12" t="s">
        <v>46</v>
      </c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S255" s="63" t="s">
        <v>46</v>
      </c>
      <c r="BT255" s="63" t="s">
        <v>46</v>
      </c>
      <c r="BU255" s="63" t="s">
        <v>46</v>
      </c>
      <c r="BV255" s="63" t="s">
        <v>46</v>
      </c>
      <c r="BW255" s="63" t="s">
        <v>46</v>
      </c>
      <c r="BX255" s="63"/>
      <c r="BY255" s="63"/>
      <c r="BZ255" s="63"/>
      <c r="CA255" s="63"/>
      <c r="CB255" s="63"/>
      <c r="CC255" s="63"/>
      <c r="CD255" s="63" t="s">
        <v>46</v>
      </c>
    </row>
    <row r="256" spans="21:82" ht="12">
      <c r="U256" s="1"/>
      <c r="V256" s="41"/>
      <c r="W256" s="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K256" s="163" t="s">
        <v>46</v>
      </c>
      <c r="AM256" s="1" t="s">
        <v>46</v>
      </c>
      <c r="AN256" s="41" t="s">
        <v>46</v>
      </c>
      <c r="AO256" s="1" t="s">
        <v>46</v>
      </c>
      <c r="AP256" s="14" t="s">
        <v>46</v>
      </c>
      <c r="AQ256" s="14" t="s">
        <v>46</v>
      </c>
      <c r="AR256" s="14" t="s">
        <v>46</v>
      </c>
      <c r="AS256" s="14" t="s">
        <v>46</v>
      </c>
      <c r="AT256" s="14" t="s">
        <v>46</v>
      </c>
      <c r="BA256" s="170" t="s">
        <v>46</v>
      </c>
      <c r="BB256" s="62" t="s">
        <v>46</v>
      </c>
      <c r="BC256" s="12" t="s">
        <v>46</v>
      </c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S256" s="63" t="s">
        <v>46</v>
      </c>
      <c r="BT256" s="63" t="s">
        <v>46</v>
      </c>
      <c r="BU256" s="63" t="s">
        <v>46</v>
      </c>
      <c r="BV256" s="63" t="s">
        <v>46</v>
      </c>
      <c r="BW256" s="63" t="s">
        <v>46</v>
      </c>
      <c r="BX256" s="63"/>
      <c r="BY256" s="63"/>
      <c r="BZ256" s="63"/>
      <c r="CA256" s="63"/>
      <c r="CB256" s="63"/>
      <c r="CC256" s="63"/>
      <c r="CD256" s="63" t="s">
        <v>46</v>
      </c>
    </row>
    <row r="257" spans="21:82" ht="12">
      <c r="U257" s="161"/>
      <c r="V257" s="162"/>
      <c r="W257" s="161"/>
      <c r="X257" s="163"/>
      <c r="Y257" s="163"/>
      <c r="Z257" s="163"/>
      <c r="AA257" s="163"/>
      <c r="AB257" s="163"/>
      <c r="AC257" s="163"/>
      <c r="AD257" s="163"/>
      <c r="AE257" s="163"/>
      <c r="AF257" s="163"/>
      <c r="AG257" s="163"/>
      <c r="AH257" s="163"/>
      <c r="AI257" s="163"/>
      <c r="AJ257" s="164"/>
      <c r="AK257" s="163" t="s">
        <v>46</v>
      </c>
      <c r="AM257" s="1" t="s">
        <v>46</v>
      </c>
      <c r="AN257" s="41" t="s">
        <v>46</v>
      </c>
      <c r="AO257" s="1" t="s">
        <v>46</v>
      </c>
      <c r="AP257" s="14" t="s">
        <v>46</v>
      </c>
      <c r="AQ257" s="14" t="s">
        <v>46</v>
      </c>
      <c r="AR257" s="14" t="s">
        <v>46</v>
      </c>
      <c r="AS257" s="14" t="s">
        <v>46</v>
      </c>
      <c r="AT257" s="14" t="s">
        <v>46</v>
      </c>
      <c r="BA257" s="170" t="s">
        <v>46</v>
      </c>
      <c r="BB257" s="62" t="s">
        <v>46</v>
      </c>
      <c r="BC257" s="12" t="s">
        <v>46</v>
      </c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S257" s="63" t="s">
        <v>46</v>
      </c>
      <c r="BT257" s="63" t="s">
        <v>46</v>
      </c>
      <c r="BU257" s="63" t="s">
        <v>46</v>
      </c>
      <c r="BV257" s="63" t="s">
        <v>46</v>
      </c>
      <c r="BW257" s="63" t="s">
        <v>46</v>
      </c>
      <c r="BX257" s="63"/>
      <c r="BY257" s="63"/>
      <c r="BZ257" s="63"/>
      <c r="CA257" s="63"/>
      <c r="CB257" s="63"/>
      <c r="CC257" s="63"/>
      <c r="CD257" s="63" t="s">
        <v>46</v>
      </c>
    </row>
    <row r="258" spans="37:82" ht="12">
      <c r="AK258" s="61" t="s">
        <v>46</v>
      </c>
      <c r="AM258" s="1" t="s">
        <v>46</v>
      </c>
      <c r="AN258" s="41" t="s">
        <v>46</v>
      </c>
      <c r="AO258" s="1" t="s">
        <v>46</v>
      </c>
      <c r="AP258" s="14" t="s">
        <v>46</v>
      </c>
      <c r="AQ258" s="14" t="s">
        <v>46</v>
      </c>
      <c r="AR258" s="14" t="s">
        <v>46</v>
      </c>
      <c r="AS258" s="14" t="s">
        <v>46</v>
      </c>
      <c r="AT258" s="14" t="s">
        <v>46</v>
      </c>
      <c r="BA258" s="170" t="s">
        <v>46</v>
      </c>
      <c r="BB258" s="62" t="s">
        <v>46</v>
      </c>
      <c r="BC258" s="12" t="s">
        <v>46</v>
      </c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S258" s="63" t="s">
        <v>46</v>
      </c>
      <c r="BT258" s="63" t="s">
        <v>46</v>
      </c>
      <c r="BU258" s="63" t="s">
        <v>46</v>
      </c>
      <c r="BV258" s="63" t="s">
        <v>46</v>
      </c>
      <c r="BW258" s="63" t="s">
        <v>46</v>
      </c>
      <c r="BX258" s="63"/>
      <c r="BY258" s="63"/>
      <c r="BZ258" s="63"/>
      <c r="CA258" s="63"/>
      <c r="CB258" s="63"/>
      <c r="CC258" s="63"/>
      <c r="CD258" s="63" t="s">
        <v>46</v>
      </c>
    </row>
    <row r="259" spans="37:82" ht="12">
      <c r="AK259" s="61" t="s">
        <v>46</v>
      </c>
      <c r="AM259" s="1" t="s">
        <v>46</v>
      </c>
      <c r="AN259" s="41" t="s">
        <v>46</v>
      </c>
      <c r="AO259" s="1" t="s">
        <v>46</v>
      </c>
      <c r="AP259" s="14" t="s">
        <v>46</v>
      </c>
      <c r="AQ259" s="14" t="s">
        <v>46</v>
      </c>
      <c r="AR259" s="14" t="s">
        <v>46</v>
      </c>
      <c r="AS259" s="14" t="s">
        <v>46</v>
      </c>
      <c r="AT259" s="14" t="s">
        <v>46</v>
      </c>
      <c r="BA259" s="170" t="s">
        <v>46</v>
      </c>
      <c r="BB259" s="62" t="s">
        <v>46</v>
      </c>
      <c r="BC259" s="12" t="s">
        <v>46</v>
      </c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S259" s="63" t="s">
        <v>46</v>
      </c>
      <c r="BT259" s="63" t="s">
        <v>46</v>
      </c>
      <c r="BU259" s="63" t="s">
        <v>46</v>
      </c>
      <c r="BV259" s="63" t="s">
        <v>46</v>
      </c>
      <c r="BW259" s="63" t="s">
        <v>46</v>
      </c>
      <c r="BX259" s="63"/>
      <c r="BY259" s="63"/>
      <c r="BZ259" s="63"/>
      <c r="CA259" s="63"/>
      <c r="CB259" s="63"/>
      <c r="CC259" s="63"/>
      <c r="CD259" s="63" t="s">
        <v>46</v>
      </c>
    </row>
    <row r="260" spans="20:82" ht="12">
      <c r="T260" s="2" t="s">
        <v>46</v>
      </c>
      <c r="AK260" s="61" t="s">
        <v>46</v>
      </c>
      <c r="AM260" s="1" t="s">
        <v>46</v>
      </c>
      <c r="AN260" s="41" t="s">
        <v>46</v>
      </c>
      <c r="AO260" s="1" t="s">
        <v>46</v>
      </c>
      <c r="AP260" s="14" t="s">
        <v>46</v>
      </c>
      <c r="AQ260" s="14" t="s">
        <v>46</v>
      </c>
      <c r="AR260" s="14" t="s">
        <v>46</v>
      </c>
      <c r="AS260" s="14" t="s">
        <v>46</v>
      </c>
      <c r="AT260" s="14" t="s">
        <v>46</v>
      </c>
      <c r="BA260" s="170" t="s">
        <v>46</v>
      </c>
      <c r="BB260" s="62" t="s">
        <v>46</v>
      </c>
      <c r="BC260" s="12" t="s">
        <v>46</v>
      </c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S260" s="63" t="s">
        <v>46</v>
      </c>
      <c r="BT260" s="63" t="s">
        <v>46</v>
      </c>
      <c r="BU260" s="63" t="s">
        <v>46</v>
      </c>
      <c r="BV260" s="63" t="s">
        <v>46</v>
      </c>
      <c r="BW260" s="63" t="s">
        <v>46</v>
      </c>
      <c r="BX260" s="63"/>
      <c r="BY260" s="63"/>
      <c r="BZ260" s="63"/>
      <c r="CA260" s="63"/>
      <c r="CB260" s="63"/>
      <c r="CC260" s="63"/>
      <c r="CD260" s="63" t="s">
        <v>46</v>
      </c>
    </row>
    <row r="261" spans="37:82" ht="12">
      <c r="AK261" s="61" t="s">
        <v>46</v>
      </c>
      <c r="AM261" s="1" t="s">
        <v>46</v>
      </c>
      <c r="AN261" s="41" t="s">
        <v>46</v>
      </c>
      <c r="AO261" s="1" t="s">
        <v>46</v>
      </c>
      <c r="AP261" s="14" t="s">
        <v>46</v>
      </c>
      <c r="AQ261" s="14" t="s">
        <v>46</v>
      </c>
      <c r="AR261" s="14" t="s">
        <v>46</v>
      </c>
      <c r="AS261" s="14" t="s">
        <v>46</v>
      </c>
      <c r="AT261" s="14" t="s">
        <v>46</v>
      </c>
      <c r="BA261" s="170" t="s">
        <v>46</v>
      </c>
      <c r="BB261" s="62" t="s">
        <v>46</v>
      </c>
      <c r="BC261" s="12" t="s">
        <v>46</v>
      </c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S261" s="63" t="s">
        <v>46</v>
      </c>
      <c r="BT261" s="63" t="s">
        <v>46</v>
      </c>
      <c r="BU261" s="63" t="s">
        <v>46</v>
      </c>
      <c r="BV261" s="63" t="s">
        <v>46</v>
      </c>
      <c r="BW261" s="63" t="s">
        <v>46</v>
      </c>
      <c r="BX261" s="63"/>
      <c r="BY261" s="63"/>
      <c r="BZ261" s="63"/>
      <c r="CA261" s="63"/>
      <c r="CB261" s="63"/>
      <c r="CC261" s="63"/>
      <c r="CD261" s="63" t="s">
        <v>46</v>
      </c>
    </row>
    <row r="262" spans="37:82" ht="12">
      <c r="AK262" s="61" t="s">
        <v>46</v>
      </c>
      <c r="BB262" s="62" t="s">
        <v>46</v>
      </c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</row>
    <row r="263" spans="37:82" ht="12">
      <c r="AK263" s="61" t="s">
        <v>46</v>
      </c>
      <c r="BB263" s="62" t="s">
        <v>46</v>
      </c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</row>
    <row r="264" spans="37:82" ht="12">
      <c r="AK264" s="61" t="s">
        <v>46</v>
      </c>
      <c r="BB264" s="62" t="s">
        <v>46</v>
      </c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</row>
    <row r="265" spans="37:68" ht="12">
      <c r="AK265" s="61" t="s">
        <v>46</v>
      </c>
      <c r="BB265" s="62" t="s">
        <v>46</v>
      </c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</row>
    <row r="266" spans="21:68" ht="12">
      <c r="U266" s="1"/>
      <c r="W266" s="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2"/>
      <c r="AK266" s="61"/>
      <c r="BB266" s="62" t="s">
        <v>46</v>
      </c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</row>
    <row r="267" spans="20:68" ht="12">
      <c r="T267" s="1"/>
      <c r="U267" s="1"/>
      <c r="V267" s="41"/>
      <c r="W267" s="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2"/>
      <c r="AK267" s="61"/>
      <c r="BB267" s="62" t="s">
        <v>46</v>
      </c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</row>
    <row r="268" spans="20:68" ht="12">
      <c r="T268" s="1" t="s">
        <v>46</v>
      </c>
      <c r="AK268" s="61" t="s">
        <v>46</v>
      </c>
      <c r="BB268" s="62" t="s">
        <v>46</v>
      </c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</row>
    <row r="269" spans="37:68" ht="12">
      <c r="AK269" s="61" t="s">
        <v>46</v>
      </c>
      <c r="BB269" s="62" t="s">
        <v>46</v>
      </c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</row>
    <row r="270" spans="37:68" ht="12">
      <c r="AK270" s="61" t="s">
        <v>46</v>
      </c>
      <c r="BB270" s="62" t="s">
        <v>46</v>
      </c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</row>
    <row r="271" spans="37:68" ht="12">
      <c r="AK271" s="61" t="s">
        <v>46</v>
      </c>
      <c r="BB271" s="62" t="s">
        <v>46</v>
      </c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</row>
    <row r="272" spans="37:68" ht="12">
      <c r="AK272" s="61" t="s">
        <v>46</v>
      </c>
      <c r="BB272" s="62" t="s">
        <v>46</v>
      </c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</row>
    <row r="273" spans="37:68" ht="12">
      <c r="AK273" s="61" t="s">
        <v>46</v>
      </c>
      <c r="BB273" s="62" t="s">
        <v>46</v>
      </c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</row>
    <row r="274" spans="37:68" ht="12">
      <c r="AK274" s="61" t="s">
        <v>46</v>
      </c>
      <c r="BB274" s="62" t="s">
        <v>46</v>
      </c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</row>
    <row r="275" spans="37:68" ht="12">
      <c r="AK275" s="61" t="s">
        <v>46</v>
      </c>
      <c r="BB275" s="62" t="s">
        <v>46</v>
      </c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</row>
    <row r="276" spans="37:68" ht="12">
      <c r="AK276" s="61" t="s">
        <v>46</v>
      </c>
      <c r="BB276" s="62" t="s">
        <v>46</v>
      </c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</row>
    <row r="277" spans="37:68" ht="12">
      <c r="AK277" s="61" t="s">
        <v>46</v>
      </c>
      <c r="BB277" s="62" t="s">
        <v>46</v>
      </c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</row>
    <row r="278" spans="37:68" ht="12">
      <c r="AK278" s="61" t="s">
        <v>46</v>
      </c>
      <c r="BB278" s="62" t="s">
        <v>46</v>
      </c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</row>
    <row r="279" spans="37:68" ht="12">
      <c r="AK279" s="61" t="s">
        <v>46</v>
      </c>
      <c r="BB279" s="62" t="s">
        <v>46</v>
      </c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</row>
    <row r="280" spans="37:70" ht="12">
      <c r="AK280" s="61" t="s">
        <v>46</v>
      </c>
      <c r="BB280" s="62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R280" s="2" t="s">
        <v>46</v>
      </c>
    </row>
    <row r="281" spans="37:68" ht="12">
      <c r="AK281" s="61" t="s">
        <v>46</v>
      </c>
      <c r="BB281" s="62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</row>
    <row r="282" spans="37:68" ht="12">
      <c r="AK282" s="61" t="s">
        <v>46</v>
      </c>
      <c r="BB282" s="62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</row>
    <row r="283" spans="37:68" ht="12">
      <c r="AK283" s="61" t="s">
        <v>46</v>
      </c>
      <c r="BB283" s="62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</row>
    <row r="284" spans="37:68" ht="12">
      <c r="AK284" s="61" t="s">
        <v>46</v>
      </c>
      <c r="BB284" s="62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</row>
    <row r="285" spans="37:68" ht="12">
      <c r="AK285" s="61" t="s">
        <v>46</v>
      </c>
      <c r="BB285" s="62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</row>
    <row r="286" spans="37:68" ht="12">
      <c r="AK286" s="61" t="s">
        <v>46</v>
      </c>
      <c r="BB286" s="62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</row>
    <row r="287" spans="21:68" ht="12">
      <c r="U287" s="1"/>
      <c r="V287" s="41" t="s">
        <v>46</v>
      </c>
      <c r="W287" s="1" t="s">
        <v>46</v>
      </c>
      <c r="X287" s="61" t="s">
        <v>46</v>
      </c>
      <c r="Y287" s="61" t="s">
        <v>46</v>
      </c>
      <c r="Z287" s="61" t="s">
        <v>46</v>
      </c>
      <c r="AA287" s="61" t="s">
        <v>46</v>
      </c>
      <c r="AB287" s="61" t="s">
        <v>46</v>
      </c>
      <c r="AC287" s="61"/>
      <c r="AD287" s="61"/>
      <c r="AE287" s="61"/>
      <c r="AF287" s="61"/>
      <c r="AG287" s="61"/>
      <c r="AH287" s="61"/>
      <c r="AI287" s="61" t="s">
        <v>46</v>
      </c>
      <c r="AJ287" s="62" t="s">
        <v>46</v>
      </c>
      <c r="AK287" s="61" t="s">
        <v>46</v>
      </c>
      <c r="BB287" s="62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</row>
    <row r="288" spans="21:68" ht="12">
      <c r="U288" s="1"/>
      <c r="V288" s="41" t="s">
        <v>46</v>
      </c>
      <c r="W288" s="1" t="s">
        <v>46</v>
      </c>
      <c r="X288" s="61" t="s">
        <v>46</v>
      </c>
      <c r="Y288" s="61" t="s">
        <v>46</v>
      </c>
      <c r="Z288" s="61" t="s">
        <v>46</v>
      </c>
      <c r="AA288" s="61" t="s">
        <v>46</v>
      </c>
      <c r="AB288" s="61" t="s">
        <v>46</v>
      </c>
      <c r="AC288" s="61"/>
      <c r="AD288" s="61"/>
      <c r="AE288" s="61"/>
      <c r="AF288" s="61"/>
      <c r="AG288" s="61"/>
      <c r="AH288" s="61"/>
      <c r="AI288" s="61" t="s">
        <v>46</v>
      </c>
      <c r="AJ288" s="62" t="s">
        <v>46</v>
      </c>
      <c r="AK288" s="61" t="s">
        <v>46</v>
      </c>
      <c r="BB288" s="62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</row>
    <row r="289" spans="21:68" ht="12">
      <c r="U289" s="1"/>
      <c r="V289" s="41" t="s">
        <v>46</v>
      </c>
      <c r="W289" s="1" t="s">
        <v>46</v>
      </c>
      <c r="X289" s="61" t="s">
        <v>46</v>
      </c>
      <c r="Y289" s="61" t="s">
        <v>46</v>
      </c>
      <c r="Z289" s="61" t="s">
        <v>46</v>
      </c>
      <c r="AA289" s="61" t="s">
        <v>46</v>
      </c>
      <c r="AB289" s="61" t="s">
        <v>46</v>
      </c>
      <c r="AC289" s="61"/>
      <c r="AD289" s="61"/>
      <c r="AE289" s="61"/>
      <c r="AF289" s="61"/>
      <c r="AG289" s="61"/>
      <c r="AH289" s="61"/>
      <c r="AI289" s="61" t="s">
        <v>46</v>
      </c>
      <c r="AJ289" s="62" t="s">
        <v>46</v>
      </c>
      <c r="AK289" s="61" t="s">
        <v>46</v>
      </c>
      <c r="BB289" s="62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</row>
    <row r="290" spans="21:68" ht="12">
      <c r="U290" s="1"/>
      <c r="V290" s="41" t="s">
        <v>46</v>
      </c>
      <c r="W290" s="1" t="s">
        <v>46</v>
      </c>
      <c r="X290" s="61" t="s">
        <v>46</v>
      </c>
      <c r="Y290" s="61" t="s">
        <v>46</v>
      </c>
      <c r="Z290" s="61" t="s">
        <v>46</v>
      </c>
      <c r="AA290" s="61" t="s">
        <v>46</v>
      </c>
      <c r="AB290" s="61" t="s">
        <v>46</v>
      </c>
      <c r="AC290" s="61"/>
      <c r="AD290" s="61"/>
      <c r="AE290" s="61"/>
      <c r="AF290" s="61"/>
      <c r="AG290" s="61"/>
      <c r="AH290" s="61"/>
      <c r="AI290" s="61" t="s">
        <v>46</v>
      </c>
      <c r="AJ290" s="62" t="s">
        <v>46</v>
      </c>
      <c r="AK290" s="61" t="s">
        <v>46</v>
      </c>
      <c r="BB290" s="62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</row>
    <row r="291" spans="21:68" ht="12">
      <c r="U291" s="1"/>
      <c r="V291" s="41" t="s">
        <v>46</v>
      </c>
      <c r="W291" s="1" t="s">
        <v>46</v>
      </c>
      <c r="X291" s="61" t="s">
        <v>46</v>
      </c>
      <c r="Y291" s="61" t="s">
        <v>46</v>
      </c>
      <c r="Z291" s="61" t="s">
        <v>46</v>
      </c>
      <c r="AA291" s="61" t="s">
        <v>46</v>
      </c>
      <c r="AB291" s="61" t="s">
        <v>46</v>
      </c>
      <c r="AC291" s="61"/>
      <c r="AD291" s="61"/>
      <c r="AE291" s="61"/>
      <c r="AF291" s="61"/>
      <c r="AG291" s="61"/>
      <c r="AH291" s="61"/>
      <c r="AI291" s="61" t="s">
        <v>46</v>
      </c>
      <c r="AJ291" s="62" t="s">
        <v>46</v>
      </c>
      <c r="AK291" s="61" t="s">
        <v>46</v>
      </c>
      <c r="BB291" s="62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</row>
    <row r="292" spans="21:68" ht="12">
      <c r="U292" s="1"/>
      <c r="V292" s="41" t="s">
        <v>46</v>
      </c>
      <c r="W292" s="1" t="s">
        <v>46</v>
      </c>
      <c r="X292" s="61" t="s">
        <v>46</v>
      </c>
      <c r="Y292" s="61" t="s">
        <v>46</v>
      </c>
      <c r="Z292" s="61" t="s">
        <v>46</v>
      </c>
      <c r="AA292" s="61" t="s">
        <v>46</v>
      </c>
      <c r="AB292" s="61" t="s">
        <v>46</v>
      </c>
      <c r="AC292" s="61"/>
      <c r="AD292" s="61"/>
      <c r="AE292" s="61"/>
      <c r="AF292" s="61"/>
      <c r="AG292" s="61"/>
      <c r="AH292" s="61"/>
      <c r="AI292" s="61" t="s">
        <v>46</v>
      </c>
      <c r="AJ292" s="62" t="s">
        <v>46</v>
      </c>
      <c r="AK292" s="61" t="s">
        <v>46</v>
      </c>
      <c r="BB292" s="62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</row>
    <row r="293" spans="21:68" ht="12">
      <c r="U293" s="1"/>
      <c r="V293" s="41" t="s">
        <v>46</v>
      </c>
      <c r="W293" s="1" t="s">
        <v>46</v>
      </c>
      <c r="X293" s="61" t="s">
        <v>46</v>
      </c>
      <c r="Y293" s="61" t="s">
        <v>46</v>
      </c>
      <c r="Z293" s="61" t="s">
        <v>46</v>
      </c>
      <c r="AA293" s="61" t="s">
        <v>46</v>
      </c>
      <c r="AB293" s="61" t="s">
        <v>46</v>
      </c>
      <c r="AC293" s="61"/>
      <c r="AD293" s="61"/>
      <c r="AE293" s="61"/>
      <c r="AF293" s="61"/>
      <c r="AG293" s="61"/>
      <c r="AH293" s="61"/>
      <c r="AI293" s="61" t="s">
        <v>46</v>
      </c>
      <c r="AJ293" s="62" t="s">
        <v>46</v>
      </c>
      <c r="AK293" s="61" t="s">
        <v>46</v>
      </c>
      <c r="BB293" s="62"/>
      <c r="BE293" s="63" t="s">
        <v>46</v>
      </c>
      <c r="BF293" s="63" t="s">
        <v>46</v>
      </c>
      <c r="BG293" s="63" t="s">
        <v>46</v>
      </c>
      <c r="BH293" s="63" t="s">
        <v>46</v>
      </c>
      <c r="BI293" s="63" t="s">
        <v>46</v>
      </c>
      <c r="BJ293" s="63"/>
      <c r="BK293" s="63"/>
      <c r="BL293" s="63"/>
      <c r="BM293" s="63"/>
      <c r="BN293" s="63"/>
      <c r="BO293" s="63"/>
      <c r="BP293" s="63"/>
    </row>
    <row r="294" spans="21:68" ht="12">
      <c r="U294" s="1"/>
      <c r="V294" s="41" t="s">
        <v>46</v>
      </c>
      <c r="W294" s="1" t="s">
        <v>46</v>
      </c>
      <c r="X294" s="61" t="s">
        <v>46</v>
      </c>
      <c r="Y294" s="61" t="s">
        <v>46</v>
      </c>
      <c r="Z294" s="61" t="s">
        <v>46</v>
      </c>
      <c r="AA294" s="61" t="s">
        <v>46</v>
      </c>
      <c r="AB294" s="61" t="s">
        <v>46</v>
      </c>
      <c r="AC294" s="61"/>
      <c r="AD294" s="61"/>
      <c r="AE294" s="61"/>
      <c r="AF294" s="61"/>
      <c r="AG294" s="61"/>
      <c r="AH294" s="61"/>
      <c r="AI294" s="61" t="s">
        <v>46</v>
      </c>
      <c r="AJ294" s="62" t="s">
        <v>46</v>
      </c>
      <c r="AK294" s="61" t="s">
        <v>46</v>
      </c>
      <c r="BB294" s="62"/>
      <c r="BE294" s="63" t="s">
        <v>46</v>
      </c>
      <c r="BF294" s="63" t="s">
        <v>46</v>
      </c>
      <c r="BG294" s="63" t="s">
        <v>46</v>
      </c>
      <c r="BH294" s="63" t="s">
        <v>46</v>
      </c>
      <c r="BI294" s="63" t="s">
        <v>46</v>
      </c>
      <c r="BJ294" s="63"/>
      <c r="BK294" s="63"/>
      <c r="BL294" s="63"/>
      <c r="BM294" s="63"/>
      <c r="BN294" s="63"/>
      <c r="BO294" s="63"/>
      <c r="BP294" s="63"/>
    </row>
    <row r="295" spans="21:68" ht="12">
      <c r="U295" s="1"/>
      <c r="V295" s="41" t="s">
        <v>46</v>
      </c>
      <c r="W295" s="1" t="s">
        <v>46</v>
      </c>
      <c r="X295" s="61" t="s">
        <v>46</v>
      </c>
      <c r="Y295" s="61" t="s">
        <v>46</v>
      </c>
      <c r="Z295" s="61" t="s">
        <v>46</v>
      </c>
      <c r="AA295" s="61" t="s">
        <v>46</v>
      </c>
      <c r="AB295" s="61" t="s">
        <v>46</v>
      </c>
      <c r="AC295" s="61"/>
      <c r="AD295" s="61"/>
      <c r="AE295" s="61"/>
      <c r="AF295" s="61"/>
      <c r="AG295" s="61"/>
      <c r="AH295" s="61"/>
      <c r="AI295" s="61" t="s">
        <v>46</v>
      </c>
      <c r="AJ295" s="62" t="s">
        <v>46</v>
      </c>
      <c r="AK295" s="61" t="s">
        <v>46</v>
      </c>
      <c r="BB295" s="62"/>
      <c r="BE295" s="63" t="s">
        <v>46</v>
      </c>
      <c r="BF295" s="63" t="s">
        <v>46</v>
      </c>
      <c r="BG295" s="63" t="s">
        <v>46</v>
      </c>
      <c r="BH295" s="63" t="s">
        <v>46</v>
      </c>
      <c r="BI295" s="63" t="s">
        <v>46</v>
      </c>
      <c r="BJ295" s="63"/>
      <c r="BK295" s="63"/>
      <c r="BL295" s="63"/>
      <c r="BM295" s="63"/>
      <c r="BN295" s="63"/>
      <c r="BO295" s="63"/>
      <c r="BP295" s="63"/>
    </row>
    <row r="296" spans="21:68" ht="12">
      <c r="U296" s="1"/>
      <c r="V296" s="41" t="s">
        <v>46</v>
      </c>
      <c r="W296" s="1" t="s">
        <v>46</v>
      </c>
      <c r="X296" s="61" t="s">
        <v>46</v>
      </c>
      <c r="Y296" s="61" t="s">
        <v>46</v>
      </c>
      <c r="Z296" s="61" t="s">
        <v>46</v>
      </c>
      <c r="AA296" s="61" t="s">
        <v>46</v>
      </c>
      <c r="AB296" s="61" t="s">
        <v>46</v>
      </c>
      <c r="AC296" s="61"/>
      <c r="AD296" s="61"/>
      <c r="AE296" s="61"/>
      <c r="AF296" s="61"/>
      <c r="AG296" s="61"/>
      <c r="AH296" s="61"/>
      <c r="AI296" s="61" t="s">
        <v>46</v>
      </c>
      <c r="AJ296" s="62" t="s">
        <v>46</v>
      </c>
      <c r="AK296" s="61" t="s">
        <v>46</v>
      </c>
      <c r="BB296" s="62"/>
      <c r="BE296" s="63" t="s">
        <v>46</v>
      </c>
      <c r="BF296" s="63" t="s">
        <v>46</v>
      </c>
      <c r="BG296" s="63" t="s">
        <v>46</v>
      </c>
      <c r="BH296" s="63" t="s">
        <v>46</v>
      </c>
      <c r="BI296" s="63" t="s">
        <v>46</v>
      </c>
      <c r="BJ296" s="63"/>
      <c r="BK296" s="63"/>
      <c r="BL296" s="63"/>
      <c r="BM296" s="63"/>
      <c r="BN296" s="63"/>
      <c r="BO296" s="63"/>
      <c r="BP296" s="63"/>
    </row>
    <row r="297" spans="21:68" ht="12">
      <c r="U297" s="1"/>
      <c r="V297" s="41" t="s">
        <v>46</v>
      </c>
      <c r="W297" s="1" t="s">
        <v>46</v>
      </c>
      <c r="X297" s="61" t="s">
        <v>46</v>
      </c>
      <c r="Y297" s="61" t="s">
        <v>46</v>
      </c>
      <c r="Z297" s="61" t="s">
        <v>46</v>
      </c>
      <c r="AA297" s="61" t="s">
        <v>46</v>
      </c>
      <c r="AB297" s="61" t="s">
        <v>46</v>
      </c>
      <c r="AC297" s="61"/>
      <c r="AD297" s="61"/>
      <c r="AE297" s="61"/>
      <c r="AF297" s="61"/>
      <c r="AG297" s="61"/>
      <c r="AH297" s="61"/>
      <c r="AI297" s="61" t="s">
        <v>46</v>
      </c>
      <c r="AJ297" s="62" t="s">
        <v>46</v>
      </c>
      <c r="AK297" s="61" t="s">
        <v>46</v>
      </c>
      <c r="BB297" s="62"/>
      <c r="BE297" s="63" t="s">
        <v>46</v>
      </c>
      <c r="BF297" s="63" t="s">
        <v>46</v>
      </c>
      <c r="BG297" s="63" t="s">
        <v>46</v>
      </c>
      <c r="BH297" s="63" t="s">
        <v>46</v>
      </c>
      <c r="BI297" s="63" t="s">
        <v>46</v>
      </c>
      <c r="BJ297" s="63"/>
      <c r="BK297" s="63"/>
      <c r="BL297" s="63"/>
      <c r="BM297" s="63"/>
      <c r="BN297" s="63"/>
      <c r="BO297" s="63"/>
      <c r="BP297" s="63"/>
    </row>
    <row r="298" spans="21:68" ht="12">
      <c r="U298" s="1"/>
      <c r="V298" s="41" t="s">
        <v>46</v>
      </c>
      <c r="W298" s="1" t="s">
        <v>46</v>
      </c>
      <c r="X298" s="61" t="s">
        <v>46</v>
      </c>
      <c r="Y298" s="61" t="s">
        <v>46</v>
      </c>
      <c r="Z298" s="61" t="s">
        <v>46</v>
      </c>
      <c r="AA298" s="61" t="s">
        <v>46</v>
      </c>
      <c r="AB298" s="61" t="s">
        <v>46</v>
      </c>
      <c r="AC298" s="61"/>
      <c r="AD298" s="61"/>
      <c r="AE298" s="61"/>
      <c r="AF298" s="61"/>
      <c r="AG298" s="61"/>
      <c r="AH298" s="61"/>
      <c r="AI298" s="61" t="s">
        <v>46</v>
      </c>
      <c r="AJ298" s="62" t="s">
        <v>46</v>
      </c>
      <c r="AK298" s="61" t="s">
        <v>46</v>
      </c>
      <c r="BB298" s="62"/>
      <c r="BE298" s="63" t="s">
        <v>46</v>
      </c>
      <c r="BF298" s="63" t="s">
        <v>46</v>
      </c>
      <c r="BG298" s="63" t="s">
        <v>46</v>
      </c>
      <c r="BH298" s="63" t="s">
        <v>46</v>
      </c>
      <c r="BI298" s="63" t="s">
        <v>46</v>
      </c>
      <c r="BJ298" s="63"/>
      <c r="BK298" s="63"/>
      <c r="BL298" s="63"/>
      <c r="BM298" s="63"/>
      <c r="BN298" s="63"/>
      <c r="BO298" s="63"/>
      <c r="BP298" s="63"/>
    </row>
    <row r="299" spans="21:68" ht="12">
      <c r="U299" s="1"/>
      <c r="V299" s="41" t="s">
        <v>46</v>
      </c>
      <c r="W299" s="1" t="s">
        <v>46</v>
      </c>
      <c r="X299" s="61" t="s">
        <v>46</v>
      </c>
      <c r="Y299" s="61" t="s">
        <v>46</v>
      </c>
      <c r="Z299" s="61" t="s">
        <v>46</v>
      </c>
      <c r="AA299" s="61" t="s">
        <v>46</v>
      </c>
      <c r="AB299" s="61" t="s">
        <v>46</v>
      </c>
      <c r="AC299" s="61"/>
      <c r="AD299" s="61"/>
      <c r="AE299" s="61"/>
      <c r="AF299" s="61"/>
      <c r="AG299" s="61"/>
      <c r="AH299" s="61"/>
      <c r="AI299" s="61" t="s">
        <v>46</v>
      </c>
      <c r="AJ299" s="62" t="s">
        <v>46</v>
      </c>
      <c r="AK299" s="61" t="s">
        <v>46</v>
      </c>
      <c r="BB299" s="62"/>
      <c r="BE299" s="63" t="s">
        <v>46</v>
      </c>
      <c r="BF299" s="63" t="s">
        <v>46</v>
      </c>
      <c r="BG299" s="63" t="s">
        <v>46</v>
      </c>
      <c r="BH299" s="63" t="s">
        <v>46</v>
      </c>
      <c r="BI299" s="63" t="s">
        <v>46</v>
      </c>
      <c r="BJ299" s="63"/>
      <c r="BK299" s="63"/>
      <c r="BL299" s="63"/>
      <c r="BM299" s="63"/>
      <c r="BN299" s="63"/>
      <c r="BO299" s="63"/>
      <c r="BP299" s="63"/>
    </row>
    <row r="300" spans="21:68" ht="12">
      <c r="U300" s="1"/>
      <c r="V300" s="41" t="s">
        <v>46</v>
      </c>
      <c r="W300" s="1" t="s">
        <v>46</v>
      </c>
      <c r="X300" s="61" t="s">
        <v>46</v>
      </c>
      <c r="Y300" s="61" t="s">
        <v>46</v>
      </c>
      <c r="Z300" s="61" t="s">
        <v>46</v>
      </c>
      <c r="AA300" s="61" t="s">
        <v>46</v>
      </c>
      <c r="AB300" s="61" t="s">
        <v>46</v>
      </c>
      <c r="AC300" s="61"/>
      <c r="AD300" s="61"/>
      <c r="AE300" s="61"/>
      <c r="AF300" s="61"/>
      <c r="AG300" s="61"/>
      <c r="AH300" s="61"/>
      <c r="AI300" s="61" t="s">
        <v>46</v>
      </c>
      <c r="AJ300" s="62" t="s">
        <v>46</v>
      </c>
      <c r="AK300" s="61" t="s">
        <v>46</v>
      </c>
      <c r="BB300" s="62"/>
      <c r="BE300" s="63" t="s">
        <v>46</v>
      </c>
      <c r="BF300" s="63" t="s">
        <v>46</v>
      </c>
      <c r="BG300" s="63" t="s">
        <v>46</v>
      </c>
      <c r="BH300" s="63" t="s">
        <v>46</v>
      </c>
      <c r="BI300" s="63" t="s">
        <v>46</v>
      </c>
      <c r="BJ300" s="63"/>
      <c r="BK300" s="63"/>
      <c r="BL300" s="63"/>
      <c r="BM300" s="63"/>
      <c r="BN300" s="63"/>
      <c r="BO300" s="63"/>
      <c r="BP300" s="63"/>
    </row>
    <row r="301" spans="21:68" ht="12">
      <c r="U301" s="1"/>
      <c r="V301" s="41" t="s">
        <v>46</v>
      </c>
      <c r="W301" s="1" t="s">
        <v>46</v>
      </c>
      <c r="X301" s="61" t="s">
        <v>46</v>
      </c>
      <c r="Y301" s="61" t="s">
        <v>46</v>
      </c>
      <c r="Z301" s="61" t="s">
        <v>46</v>
      </c>
      <c r="AA301" s="61" t="s">
        <v>46</v>
      </c>
      <c r="AB301" s="61" t="s">
        <v>46</v>
      </c>
      <c r="AC301" s="61"/>
      <c r="AD301" s="61"/>
      <c r="AE301" s="61"/>
      <c r="AF301" s="61"/>
      <c r="AG301" s="61"/>
      <c r="AH301" s="61"/>
      <c r="AI301" s="61" t="s">
        <v>46</v>
      </c>
      <c r="AJ301" s="62" t="s">
        <v>46</v>
      </c>
      <c r="AK301" s="61" t="s">
        <v>46</v>
      </c>
      <c r="BE301" s="63" t="s">
        <v>46</v>
      </c>
      <c r="BF301" s="63" t="s">
        <v>46</v>
      </c>
      <c r="BG301" s="63" t="s">
        <v>46</v>
      </c>
      <c r="BH301" s="63" t="s">
        <v>46</v>
      </c>
      <c r="BI301" s="63" t="s">
        <v>46</v>
      </c>
      <c r="BJ301" s="63"/>
      <c r="BK301" s="63"/>
      <c r="BL301" s="63"/>
      <c r="BM301" s="63"/>
      <c r="BN301" s="63"/>
      <c r="BO301" s="63"/>
      <c r="BP301" s="63"/>
    </row>
    <row r="302" spans="21:68" ht="12">
      <c r="U302" s="1"/>
      <c r="V302" s="41" t="s">
        <v>46</v>
      </c>
      <c r="W302" s="1" t="s">
        <v>46</v>
      </c>
      <c r="X302" s="61" t="s">
        <v>46</v>
      </c>
      <c r="Y302" s="61" t="s">
        <v>46</v>
      </c>
      <c r="Z302" s="61" t="s">
        <v>46</v>
      </c>
      <c r="AA302" s="61" t="s">
        <v>46</v>
      </c>
      <c r="AB302" s="61" t="s">
        <v>46</v>
      </c>
      <c r="AC302" s="61"/>
      <c r="AD302" s="61"/>
      <c r="AE302" s="61"/>
      <c r="AF302" s="61"/>
      <c r="AG302" s="61"/>
      <c r="AH302" s="61"/>
      <c r="AI302" s="61" t="s">
        <v>46</v>
      </c>
      <c r="AJ302" s="62" t="s">
        <v>46</v>
      </c>
      <c r="AK302" s="61" t="s">
        <v>46</v>
      </c>
      <c r="BE302" s="63" t="s">
        <v>46</v>
      </c>
      <c r="BF302" s="63" t="s">
        <v>46</v>
      </c>
      <c r="BG302" s="63" t="s">
        <v>46</v>
      </c>
      <c r="BH302" s="63" t="s">
        <v>46</v>
      </c>
      <c r="BI302" s="63" t="s">
        <v>46</v>
      </c>
      <c r="BJ302" s="63"/>
      <c r="BK302" s="63"/>
      <c r="BL302" s="63"/>
      <c r="BM302" s="63"/>
      <c r="BN302" s="63"/>
      <c r="BO302" s="63"/>
      <c r="BP302" s="63"/>
    </row>
    <row r="303" spans="21:68" ht="12">
      <c r="U303" s="1"/>
      <c r="V303" s="41" t="s">
        <v>46</v>
      </c>
      <c r="W303" s="1" t="s">
        <v>46</v>
      </c>
      <c r="X303" s="61" t="s">
        <v>46</v>
      </c>
      <c r="Y303" s="61" t="s">
        <v>46</v>
      </c>
      <c r="Z303" s="61" t="s">
        <v>46</v>
      </c>
      <c r="AA303" s="61" t="s">
        <v>46</v>
      </c>
      <c r="AB303" s="61" t="s">
        <v>46</v>
      </c>
      <c r="AC303" s="61"/>
      <c r="AD303" s="61"/>
      <c r="AE303" s="61"/>
      <c r="AF303" s="61"/>
      <c r="AG303" s="61"/>
      <c r="AH303" s="61"/>
      <c r="AI303" s="61" t="s">
        <v>46</v>
      </c>
      <c r="AJ303" s="62" t="s">
        <v>46</v>
      </c>
      <c r="AK303" s="61" t="s">
        <v>46</v>
      </c>
      <c r="BE303" s="63" t="s">
        <v>46</v>
      </c>
      <c r="BF303" s="63" t="s">
        <v>46</v>
      </c>
      <c r="BG303" s="63" t="s">
        <v>46</v>
      </c>
      <c r="BH303" s="63" t="s">
        <v>46</v>
      </c>
      <c r="BI303" s="63" t="s">
        <v>46</v>
      </c>
      <c r="BJ303" s="63"/>
      <c r="BK303" s="63"/>
      <c r="BL303" s="63"/>
      <c r="BM303" s="63"/>
      <c r="BN303" s="63"/>
      <c r="BO303" s="63"/>
      <c r="BP303" s="63"/>
    </row>
    <row r="304" spans="21:68" ht="12">
      <c r="U304" s="1"/>
      <c r="V304" s="41" t="s">
        <v>46</v>
      </c>
      <c r="W304" s="1" t="s">
        <v>46</v>
      </c>
      <c r="X304" s="61" t="s">
        <v>46</v>
      </c>
      <c r="Y304" s="61" t="s">
        <v>46</v>
      </c>
      <c r="Z304" s="61" t="s">
        <v>46</v>
      </c>
      <c r="AA304" s="61" t="s">
        <v>46</v>
      </c>
      <c r="AB304" s="61" t="s">
        <v>46</v>
      </c>
      <c r="AC304" s="61"/>
      <c r="AD304" s="61"/>
      <c r="AE304" s="61"/>
      <c r="AF304" s="61"/>
      <c r="AG304" s="61"/>
      <c r="AH304" s="61"/>
      <c r="AI304" s="61" t="s">
        <v>46</v>
      </c>
      <c r="AJ304" s="62" t="s">
        <v>46</v>
      </c>
      <c r="AK304" s="61" t="s">
        <v>46</v>
      </c>
      <c r="BE304" s="63" t="s">
        <v>46</v>
      </c>
      <c r="BF304" s="63" t="s">
        <v>46</v>
      </c>
      <c r="BG304" s="63" t="s">
        <v>46</v>
      </c>
      <c r="BH304" s="63" t="s">
        <v>46</v>
      </c>
      <c r="BI304" s="63" t="s">
        <v>46</v>
      </c>
      <c r="BJ304" s="63"/>
      <c r="BK304" s="63"/>
      <c r="BL304" s="63"/>
      <c r="BM304" s="63"/>
      <c r="BN304" s="63"/>
      <c r="BO304" s="63"/>
      <c r="BP304" s="63"/>
    </row>
    <row r="305" spans="21:68" ht="12">
      <c r="U305" s="1"/>
      <c r="V305" s="41" t="s">
        <v>46</v>
      </c>
      <c r="W305" s="1" t="s">
        <v>46</v>
      </c>
      <c r="X305" s="61" t="s">
        <v>46</v>
      </c>
      <c r="Y305" s="61" t="s">
        <v>46</v>
      </c>
      <c r="Z305" s="61" t="s">
        <v>46</v>
      </c>
      <c r="AA305" s="61" t="s">
        <v>46</v>
      </c>
      <c r="AB305" s="61" t="s">
        <v>46</v>
      </c>
      <c r="AC305" s="61"/>
      <c r="AD305" s="61"/>
      <c r="AE305" s="61"/>
      <c r="AF305" s="61"/>
      <c r="AG305" s="61"/>
      <c r="AH305" s="61"/>
      <c r="AI305" s="61" t="s">
        <v>46</v>
      </c>
      <c r="AJ305" s="62" t="s">
        <v>46</v>
      </c>
      <c r="AK305" s="61" t="s">
        <v>46</v>
      </c>
      <c r="BE305" s="63" t="s">
        <v>46</v>
      </c>
      <c r="BF305" s="63" t="s">
        <v>46</v>
      </c>
      <c r="BG305" s="63" t="s">
        <v>46</v>
      </c>
      <c r="BH305" s="63" t="s">
        <v>46</v>
      </c>
      <c r="BI305" s="63" t="s">
        <v>46</v>
      </c>
      <c r="BJ305" s="63"/>
      <c r="BK305" s="63"/>
      <c r="BL305" s="63"/>
      <c r="BM305" s="63"/>
      <c r="BN305" s="63"/>
      <c r="BO305" s="63"/>
      <c r="BP305" s="63"/>
    </row>
    <row r="306" spans="21:68" ht="12">
      <c r="U306" s="1"/>
      <c r="V306" s="41" t="s">
        <v>46</v>
      </c>
      <c r="W306" s="1" t="s">
        <v>46</v>
      </c>
      <c r="X306" s="61" t="s">
        <v>46</v>
      </c>
      <c r="Y306" s="61" t="s">
        <v>46</v>
      </c>
      <c r="Z306" s="61" t="s">
        <v>46</v>
      </c>
      <c r="AA306" s="61" t="s">
        <v>46</v>
      </c>
      <c r="AB306" s="61" t="s">
        <v>46</v>
      </c>
      <c r="AC306" s="61"/>
      <c r="AD306" s="61"/>
      <c r="AE306" s="61"/>
      <c r="AF306" s="61"/>
      <c r="AG306" s="61"/>
      <c r="AH306" s="61"/>
      <c r="AI306" s="61" t="s">
        <v>46</v>
      </c>
      <c r="AJ306" s="62" t="s">
        <v>46</v>
      </c>
      <c r="AK306" s="61" t="s">
        <v>46</v>
      </c>
      <c r="BE306" s="63" t="s">
        <v>46</v>
      </c>
      <c r="BF306" s="63" t="s">
        <v>46</v>
      </c>
      <c r="BG306" s="63" t="s">
        <v>46</v>
      </c>
      <c r="BH306" s="63" t="s">
        <v>46</v>
      </c>
      <c r="BI306" s="63" t="s">
        <v>46</v>
      </c>
      <c r="BJ306" s="63"/>
      <c r="BK306" s="63"/>
      <c r="BL306" s="63"/>
      <c r="BM306" s="63"/>
      <c r="BN306" s="63"/>
      <c r="BO306" s="63"/>
      <c r="BP306" s="63"/>
    </row>
    <row r="307" spans="21:68" ht="12">
      <c r="U307" s="1"/>
      <c r="V307" s="41" t="s">
        <v>46</v>
      </c>
      <c r="W307" s="1" t="s">
        <v>46</v>
      </c>
      <c r="X307" s="61" t="s">
        <v>46</v>
      </c>
      <c r="Y307" s="61" t="s">
        <v>46</v>
      </c>
      <c r="Z307" s="61" t="s">
        <v>46</v>
      </c>
      <c r="AA307" s="61" t="s">
        <v>46</v>
      </c>
      <c r="AB307" s="61" t="s">
        <v>46</v>
      </c>
      <c r="AC307" s="61"/>
      <c r="AD307" s="61"/>
      <c r="AE307" s="61"/>
      <c r="AF307" s="61"/>
      <c r="AG307" s="61"/>
      <c r="AH307" s="61"/>
      <c r="AI307" s="61" t="s">
        <v>46</v>
      </c>
      <c r="AJ307" s="62" t="s">
        <v>46</v>
      </c>
      <c r="AK307" s="61" t="s">
        <v>46</v>
      </c>
      <c r="BE307" s="63" t="s">
        <v>46</v>
      </c>
      <c r="BF307" s="63" t="s">
        <v>46</v>
      </c>
      <c r="BG307" s="63" t="s">
        <v>46</v>
      </c>
      <c r="BH307" s="63" t="s">
        <v>46</v>
      </c>
      <c r="BI307" s="63" t="s">
        <v>46</v>
      </c>
      <c r="BJ307" s="63"/>
      <c r="BK307" s="63"/>
      <c r="BL307" s="63"/>
      <c r="BM307" s="63"/>
      <c r="BN307" s="63"/>
      <c r="BO307" s="63"/>
      <c r="BP307" s="63"/>
    </row>
    <row r="308" spans="21:68" ht="12">
      <c r="U308" s="1" t="s">
        <v>46</v>
      </c>
      <c r="V308" s="11" t="s">
        <v>46</v>
      </c>
      <c r="W308" s="1"/>
      <c r="AJ308" s="62"/>
      <c r="BE308" s="63" t="s">
        <v>46</v>
      </c>
      <c r="BF308" s="63" t="s">
        <v>46</v>
      </c>
      <c r="BG308" s="63" t="s">
        <v>46</v>
      </c>
      <c r="BH308" s="63" t="s">
        <v>46</v>
      </c>
      <c r="BI308" s="63" t="s">
        <v>46</v>
      </c>
      <c r="BJ308" s="63"/>
      <c r="BK308" s="63"/>
      <c r="BL308" s="63"/>
      <c r="BM308" s="63"/>
      <c r="BN308" s="63"/>
      <c r="BO308" s="63"/>
      <c r="BP308" s="63"/>
    </row>
    <row r="309" spans="36:68" ht="12">
      <c r="AJ309" s="62"/>
      <c r="BE309" s="63" t="s">
        <v>46</v>
      </c>
      <c r="BF309" s="63" t="s">
        <v>46</v>
      </c>
      <c r="BG309" s="63" t="s">
        <v>46</v>
      </c>
      <c r="BH309" s="63" t="s">
        <v>46</v>
      </c>
      <c r="BI309" s="63" t="s">
        <v>46</v>
      </c>
      <c r="BJ309" s="63"/>
      <c r="BK309" s="63"/>
      <c r="BL309" s="63"/>
      <c r="BM309" s="63"/>
      <c r="BN309" s="63"/>
      <c r="BO309" s="63"/>
      <c r="BP309" s="63"/>
    </row>
    <row r="310" spans="21:68" ht="12">
      <c r="U310" s="1" t="s">
        <v>46</v>
      </c>
      <c r="V310" s="11" t="s">
        <v>46</v>
      </c>
      <c r="W310" s="1"/>
      <c r="AJ310" s="62"/>
      <c r="BE310" s="63" t="s">
        <v>46</v>
      </c>
      <c r="BF310" s="63" t="s">
        <v>46</v>
      </c>
      <c r="BG310" s="63" t="s">
        <v>46</v>
      </c>
      <c r="BH310" s="63" t="s">
        <v>46</v>
      </c>
      <c r="BI310" s="63" t="s">
        <v>46</v>
      </c>
      <c r="BJ310" s="63"/>
      <c r="BK310" s="63"/>
      <c r="BL310" s="63"/>
      <c r="BM310" s="63"/>
      <c r="BN310" s="63"/>
      <c r="BO310" s="63"/>
      <c r="BP310" s="63"/>
    </row>
    <row r="311" spans="21:68" ht="12">
      <c r="U311" s="1" t="s">
        <v>46</v>
      </c>
      <c r="V311" s="11" t="s">
        <v>46</v>
      </c>
      <c r="W311" s="1"/>
      <c r="AJ311" s="62"/>
      <c r="BE311" s="63" t="s">
        <v>46</v>
      </c>
      <c r="BF311" s="63" t="s">
        <v>46</v>
      </c>
      <c r="BG311" s="63" t="s">
        <v>46</v>
      </c>
      <c r="BH311" s="63" t="s">
        <v>46</v>
      </c>
      <c r="BI311" s="63" t="s">
        <v>46</v>
      </c>
      <c r="BJ311" s="63"/>
      <c r="BK311" s="63"/>
      <c r="BL311" s="63"/>
      <c r="BM311" s="63"/>
      <c r="BN311" s="63"/>
      <c r="BO311" s="63"/>
      <c r="BP311" s="63"/>
    </row>
    <row r="312" spans="21:68" ht="12">
      <c r="U312" s="1" t="s">
        <v>46</v>
      </c>
      <c r="V312" s="11" t="s">
        <v>46</v>
      </c>
      <c r="W312" s="1"/>
      <c r="AJ312" s="62"/>
      <c r="BE312" s="63" t="s">
        <v>46</v>
      </c>
      <c r="BF312" s="63" t="s">
        <v>46</v>
      </c>
      <c r="BG312" s="63" t="s">
        <v>46</v>
      </c>
      <c r="BH312" s="63" t="s">
        <v>46</v>
      </c>
      <c r="BI312" s="63" t="s">
        <v>46</v>
      </c>
      <c r="BJ312" s="63"/>
      <c r="BK312" s="63"/>
      <c r="BL312" s="63"/>
      <c r="BM312" s="63"/>
      <c r="BN312" s="63"/>
      <c r="BO312" s="63"/>
      <c r="BP312" s="63"/>
    </row>
    <row r="313" spans="21:68" ht="12">
      <c r="U313" s="1" t="s">
        <v>46</v>
      </c>
      <c r="V313" s="11" t="s">
        <v>46</v>
      </c>
      <c r="W313" s="1"/>
      <c r="AJ313" s="62"/>
      <c r="BE313" s="63" t="s">
        <v>46</v>
      </c>
      <c r="BF313" s="63" t="s">
        <v>46</v>
      </c>
      <c r="BG313" s="63" t="s">
        <v>46</v>
      </c>
      <c r="BH313" s="63" t="s">
        <v>46</v>
      </c>
      <c r="BI313" s="63" t="s">
        <v>46</v>
      </c>
      <c r="BJ313" s="63"/>
      <c r="BK313" s="63"/>
      <c r="BL313" s="63"/>
      <c r="BM313" s="63"/>
      <c r="BN313" s="63"/>
      <c r="BO313" s="63"/>
      <c r="BP313" s="63"/>
    </row>
    <row r="314" spans="21:68" ht="12">
      <c r="U314" s="1" t="s">
        <v>46</v>
      </c>
      <c r="V314" s="11" t="s">
        <v>46</v>
      </c>
      <c r="W314" s="1"/>
      <c r="AJ314" s="62"/>
      <c r="BE314" s="63" t="s">
        <v>46</v>
      </c>
      <c r="BF314" s="63" t="s">
        <v>46</v>
      </c>
      <c r="BG314" s="63" t="s">
        <v>46</v>
      </c>
      <c r="BH314" s="63" t="s">
        <v>46</v>
      </c>
      <c r="BI314" s="63" t="s">
        <v>46</v>
      </c>
      <c r="BJ314" s="63"/>
      <c r="BK314" s="63"/>
      <c r="BL314" s="63"/>
      <c r="BM314" s="63"/>
      <c r="BN314" s="63"/>
      <c r="BO314" s="63"/>
      <c r="BP314" s="63"/>
    </row>
    <row r="315" spans="21:68" ht="12">
      <c r="U315" s="1" t="s">
        <v>46</v>
      </c>
      <c r="V315" s="11" t="s">
        <v>46</v>
      </c>
      <c r="W315" s="1"/>
      <c r="AJ315" s="62"/>
      <c r="BE315" s="63" t="s">
        <v>46</v>
      </c>
      <c r="BF315" s="63" t="s">
        <v>46</v>
      </c>
      <c r="BG315" s="63" t="s">
        <v>46</v>
      </c>
      <c r="BH315" s="63" t="s">
        <v>46</v>
      </c>
      <c r="BI315" s="63" t="s">
        <v>46</v>
      </c>
      <c r="BJ315" s="63"/>
      <c r="BK315" s="63"/>
      <c r="BL315" s="63"/>
      <c r="BM315" s="63"/>
      <c r="BN315" s="63"/>
      <c r="BO315" s="63"/>
      <c r="BP315" s="63"/>
    </row>
    <row r="316" spans="21:68" ht="12">
      <c r="U316" s="1" t="s">
        <v>46</v>
      </c>
      <c r="V316" s="11" t="s">
        <v>46</v>
      </c>
      <c r="W316" s="1"/>
      <c r="AJ316" s="62"/>
      <c r="BE316" s="63" t="s">
        <v>46</v>
      </c>
      <c r="BF316" s="63" t="s">
        <v>46</v>
      </c>
      <c r="BG316" s="63" t="s">
        <v>46</v>
      </c>
      <c r="BH316" s="63" t="s">
        <v>46</v>
      </c>
      <c r="BI316" s="63" t="s">
        <v>46</v>
      </c>
      <c r="BJ316" s="63"/>
      <c r="BK316" s="63"/>
      <c r="BL316" s="63"/>
      <c r="BM316" s="63"/>
      <c r="BN316" s="63"/>
      <c r="BO316" s="63"/>
      <c r="BP316" s="63"/>
    </row>
    <row r="317" spans="21:68" ht="12">
      <c r="U317" s="1" t="s">
        <v>46</v>
      </c>
      <c r="V317" s="11" t="s">
        <v>46</v>
      </c>
      <c r="W317" s="1"/>
      <c r="AJ317" s="62"/>
      <c r="BE317" s="63" t="s">
        <v>46</v>
      </c>
      <c r="BF317" s="63" t="s">
        <v>46</v>
      </c>
      <c r="BG317" s="63" t="s">
        <v>46</v>
      </c>
      <c r="BH317" s="63" t="s">
        <v>46</v>
      </c>
      <c r="BI317" s="63" t="s">
        <v>46</v>
      </c>
      <c r="BJ317" s="63"/>
      <c r="BK317" s="63"/>
      <c r="BL317" s="63"/>
      <c r="BM317" s="63"/>
      <c r="BN317" s="63"/>
      <c r="BO317" s="63"/>
      <c r="BP317" s="63"/>
    </row>
    <row r="318" spans="21:68" ht="12">
      <c r="U318" s="1" t="s">
        <v>46</v>
      </c>
      <c r="V318" s="11" t="s">
        <v>46</v>
      </c>
      <c r="W318" s="1"/>
      <c r="AJ318" s="62"/>
      <c r="BE318" s="63" t="s">
        <v>46</v>
      </c>
      <c r="BF318" s="63" t="s">
        <v>46</v>
      </c>
      <c r="BG318" s="63" t="s">
        <v>46</v>
      </c>
      <c r="BH318" s="63" t="s">
        <v>46</v>
      </c>
      <c r="BI318" s="63" t="s">
        <v>46</v>
      </c>
      <c r="BJ318" s="63"/>
      <c r="BK318" s="63"/>
      <c r="BL318" s="63"/>
      <c r="BM318" s="63"/>
      <c r="BN318" s="63"/>
      <c r="BO318" s="63"/>
      <c r="BP318" s="63"/>
    </row>
    <row r="319" spans="21:68" ht="12">
      <c r="U319" s="1" t="s">
        <v>46</v>
      </c>
      <c r="V319" s="11" t="s">
        <v>46</v>
      </c>
      <c r="W319" s="1"/>
      <c r="AJ319" s="62"/>
      <c r="BE319" s="63" t="s">
        <v>46</v>
      </c>
      <c r="BF319" s="63" t="s">
        <v>46</v>
      </c>
      <c r="BG319" s="63" t="s">
        <v>46</v>
      </c>
      <c r="BH319" s="63" t="s">
        <v>46</v>
      </c>
      <c r="BI319" s="63" t="s">
        <v>46</v>
      </c>
      <c r="BJ319" s="63"/>
      <c r="BK319" s="63"/>
      <c r="BL319" s="63"/>
      <c r="BM319" s="63"/>
      <c r="BN319" s="63"/>
      <c r="BO319" s="63"/>
      <c r="BP319" s="63"/>
    </row>
    <row r="320" spans="21:68" ht="12">
      <c r="U320" s="1" t="s">
        <v>46</v>
      </c>
      <c r="V320" s="11" t="s">
        <v>46</v>
      </c>
      <c r="W320" s="1"/>
      <c r="AJ320" s="62"/>
      <c r="BE320" s="63" t="s">
        <v>46</v>
      </c>
      <c r="BF320" s="63" t="s">
        <v>46</v>
      </c>
      <c r="BG320" s="63" t="s">
        <v>46</v>
      </c>
      <c r="BH320" s="63" t="s">
        <v>46</v>
      </c>
      <c r="BI320" s="63" t="s">
        <v>46</v>
      </c>
      <c r="BJ320" s="63"/>
      <c r="BK320" s="63"/>
      <c r="BL320" s="63"/>
      <c r="BM320" s="63"/>
      <c r="BN320" s="63"/>
      <c r="BO320" s="63"/>
      <c r="BP320" s="63"/>
    </row>
    <row r="321" spans="21:68" ht="12">
      <c r="U321" s="1" t="s">
        <v>46</v>
      </c>
      <c r="V321" s="11" t="s">
        <v>46</v>
      </c>
      <c r="W321" s="1"/>
      <c r="AJ321" s="62"/>
      <c r="BE321" s="63" t="s">
        <v>46</v>
      </c>
      <c r="BF321" s="63" t="s">
        <v>46</v>
      </c>
      <c r="BG321" s="63" t="s">
        <v>46</v>
      </c>
      <c r="BH321" s="63" t="s">
        <v>46</v>
      </c>
      <c r="BI321" s="63" t="s">
        <v>46</v>
      </c>
      <c r="BJ321" s="63"/>
      <c r="BK321" s="63"/>
      <c r="BL321" s="63"/>
      <c r="BM321" s="63"/>
      <c r="BN321" s="63"/>
      <c r="BO321" s="63"/>
      <c r="BP321" s="63"/>
    </row>
    <row r="322" spans="21:68" ht="12">
      <c r="U322" s="1" t="s">
        <v>46</v>
      </c>
      <c r="V322" s="11" t="s">
        <v>46</v>
      </c>
      <c r="W322" s="1"/>
      <c r="AJ322" s="62"/>
      <c r="BE322" s="63" t="s">
        <v>46</v>
      </c>
      <c r="BF322" s="63" t="s">
        <v>46</v>
      </c>
      <c r="BG322" s="63" t="s">
        <v>46</v>
      </c>
      <c r="BH322" s="63" t="s">
        <v>46</v>
      </c>
      <c r="BI322" s="63" t="s">
        <v>46</v>
      </c>
      <c r="BJ322" s="63"/>
      <c r="BK322" s="63"/>
      <c r="BL322" s="63"/>
      <c r="BM322" s="63"/>
      <c r="BN322" s="63"/>
      <c r="BO322" s="63"/>
      <c r="BP322" s="63"/>
    </row>
    <row r="323" spans="21:68" ht="12">
      <c r="U323" s="1" t="s">
        <v>46</v>
      </c>
      <c r="V323" s="11" t="s">
        <v>46</v>
      </c>
      <c r="W323" s="1"/>
      <c r="AJ323" s="62"/>
      <c r="BE323" s="63" t="s">
        <v>46</v>
      </c>
      <c r="BF323" s="63" t="s">
        <v>46</v>
      </c>
      <c r="BG323" s="63" t="s">
        <v>46</v>
      </c>
      <c r="BH323" s="63" t="s">
        <v>46</v>
      </c>
      <c r="BI323" s="63" t="s">
        <v>46</v>
      </c>
      <c r="BJ323" s="63"/>
      <c r="BK323" s="63"/>
      <c r="BL323" s="63"/>
      <c r="BM323" s="63"/>
      <c r="BN323" s="63"/>
      <c r="BO323" s="63"/>
      <c r="BP323" s="63"/>
    </row>
    <row r="324" spans="21:68" ht="12">
      <c r="U324" s="1" t="s">
        <v>46</v>
      </c>
      <c r="V324" s="11" t="s">
        <v>46</v>
      </c>
      <c r="W324" s="1"/>
      <c r="AJ324" s="62"/>
      <c r="BE324" s="63" t="s">
        <v>46</v>
      </c>
      <c r="BF324" s="63" t="s">
        <v>46</v>
      </c>
      <c r="BG324" s="63" t="s">
        <v>46</v>
      </c>
      <c r="BH324" s="63" t="s">
        <v>46</v>
      </c>
      <c r="BI324" s="63" t="s">
        <v>46</v>
      </c>
      <c r="BJ324" s="63"/>
      <c r="BK324" s="63"/>
      <c r="BL324" s="63"/>
      <c r="BM324" s="63"/>
      <c r="BN324" s="63"/>
      <c r="BO324" s="63"/>
      <c r="BP324" s="63"/>
    </row>
    <row r="325" spans="21:68" ht="12">
      <c r="U325" s="1" t="s">
        <v>46</v>
      </c>
      <c r="V325" s="11" t="s">
        <v>46</v>
      </c>
      <c r="W325" s="1"/>
      <c r="AJ325" s="62"/>
      <c r="BE325" s="63" t="s">
        <v>46</v>
      </c>
      <c r="BF325" s="63" t="s">
        <v>46</v>
      </c>
      <c r="BG325" s="63" t="s">
        <v>46</v>
      </c>
      <c r="BH325" s="63" t="s">
        <v>46</v>
      </c>
      <c r="BI325" s="63" t="s">
        <v>46</v>
      </c>
      <c r="BJ325" s="63"/>
      <c r="BK325" s="63"/>
      <c r="BL325" s="63"/>
      <c r="BM325" s="63"/>
      <c r="BN325" s="63"/>
      <c r="BO325" s="63"/>
      <c r="BP325" s="63"/>
    </row>
    <row r="326" spans="21:68" ht="12">
      <c r="U326" s="1" t="s">
        <v>46</v>
      </c>
      <c r="V326" s="11" t="s">
        <v>46</v>
      </c>
      <c r="W326" s="1"/>
      <c r="AJ326" s="62"/>
      <c r="BE326" s="63" t="s">
        <v>46</v>
      </c>
      <c r="BF326" s="63" t="s">
        <v>46</v>
      </c>
      <c r="BG326" s="63" t="s">
        <v>46</v>
      </c>
      <c r="BH326" s="63" t="s">
        <v>46</v>
      </c>
      <c r="BI326" s="63" t="s">
        <v>46</v>
      </c>
      <c r="BJ326" s="63"/>
      <c r="BK326" s="63"/>
      <c r="BL326" s="63"/>
      <c r="BM326" s="63"/>
      <c r="BN326" s="63"/>
      <c r="BO326" s="63"/>
      <c r="BP326" s="63"/>
    </row>
    <row r="327" spans="21:68" ht="12">
      <c r="U327" s="1" t="s">
        <v>46</v>
      </c>
      <c r="V327" s="11" t="s">
        <v>46</v>
      </c>
      <c r="W327" s="1"/>
      <c r="AJ327" s="62"/>
      <c r="BE327" s="63" t="s">
        <v>46</v>
      </c>
      <c r="BF327" s="63" t="s">
        <v>46</v>
      </c>
      <c r="BG327" s="63" t="s">
        <v>46</v>
      </c>
      <c r="BH327" s="63" t="s">
        <v>46</v>
      </c>
      <c r="BI327" s="63" t="s">
        <v>46</v>
      </c>
      <c r="BJ327" s="63"/>
      <c r="BK327" s="63"/>
      <c r="BL327" s="63"/>
      <c r="BM327" s="63"/>
      <c r="BN327" s="63"/>
      <c r="BO327" s="63"/>
      <c r="BP327" s="63"/>
    </row>
    <row r="328" spans="21:68" ht="12">
      <c r="U328" s="1" t="s">
        <v>46</v>
      </c>
      <c r="V328" s="11" t="s">
        <v>46</v>
      </c>
      <c r="W328" s="1"/>
      <c r="AJ328" s="62"/>
      <c r="BE328" s="63" t="s">
        <v>46</v>
      </c>
      <c r="BF328" s="63" t="s">
        <v>46</v>
      </c>
      <c r="BG328" s="63" t="s">
        <v>46</v>
      </c>
      <c r="BH328" s="63" t="s">
        <v>46</v>
      </c>
      <c r="BI328" s="63" t="s">
        <v>46</v>
      </c>
      <c r="BJ328" s="63"/>
      <c r="BK328" s="63"/>
      <c r="BL328" s="63"/>
      <c r="BM328" s="63"/>
      <c r="BN328" s="63"/>
      <c r="BO328" s="63"/>
      <c r="BP328" s="63"/>
    </row>
    <row r="329" spans="21:68" ht="12">
      <c r="U329" s="1" t="s">
        <v>46</v>
      </c>
      <c r="V329" s="11" t="s">
        <v>46</v>
      </c>
      <c r="W329" s="1"/>
      <c r="AJ329" s="62"/>
      <c r="BE329" s="63" t="s">
        <v>46</v>
      </c>
      <c r="BF329" s="63" t="s">
        <v>46</v>
      </c>
      <c r="BG329" s="63" t="s">
        <v>46</v>
      </c>
      <c r="BH329" s="63" t="s">
        <v>46</v>
      </c>
      <c r="BI329" s="63" t="s">
        <v>46</v>
      </c>
      <c r="BJ329" s="63"/>
      <c r="BK329" s="63"/>
      <c r="BL329" s="63"/>
      <c r="BM329" s="63"/>
      <c r="BN329" s="63"/>
      <c r="BO329" s="63"/>
      <c r="BP329" s="63"/>
    </row>
    <row r="330" spans="21:68" ht="12">
      <c r="U330" s="1" t="s">
        <v>46</v>
      </c>
      <c r="V330" s="11" t="s">
        <v>46</v>
      </c>
      <c r="W330" s="1"/>
      <c r="AJ330" s="62"/>
      <c r="BE330" s="63" t="s">
        <v>46</v>
      </c>
      <c r="BF330" s="63" t="s">
        <v>46</v>
      </c>
      <c r="BG330" s="63" t="s">
        <v>46</v>
      </c>
      <c r="BH330" s="63" t="s">
        <v>46</v>
      </c>
      <c r="BI330" s="63" t="s">
        <v>46</v>
      </c>
      <c r="BJ330" s="63"/>
      <c r="BK330" s="63"/>
      <c r="BL330" s="63"/>
      <c r="BM330" s="63"/>
      <c r="BN330" s="63"/>
      <c r="BO330" s="63"/>
      <c r="BP330" s="63"/>
    </row>
    <row r="331" spans="21:68" ht="12">
      <c r="U331" s="1" t="s">
        <v>46</v>
      </c>
      <c r="V331" s="11" t="s">
        <v>46</v>
      </c>
      <c r="W331" s="1"/>
      <c r="AJ331" s="62"/>
      <c r="BE331" s="63" t="s">
        <v>46</v>
      </c>
      <c r="BF331" s="63" t="s">
        <v>46</v>
      </c>
      <c r="BG331" s="63" t="s">
        <v>46</v>
      </c>
      <c r="BH331" s="63" t="s">
        <v>46</v>
      </c>
      <c r="BI331" s="63" t="s">
        <v>46</v>
      </c>
      <c r="BJ331" s="63"/>
      <c r="BK331" s="63"/>
      <c r="BL331" s="63"/>
      <c r="BM331" s="63"/>
      <c r="BN331" s="63"/>
      <c r="BO331" s="63"/>
      <c r="BP331" s="63"/>
    </row>
    <row r="332" spans="21:68" ht="12">
      <c r="U332" s="1" t="s">
        <v>46</v>
      </c>
      <c r="V332" s="11" t="s">
        <v>46</v>
      </c>
      <c r="W332" s="1"/>
      <c r="AJ332" s="62"/>
      <c r="BE332" s="63" t="s">
        <v>46</v>
      </c>
      <c r="BF332" s="63" t="s">
        <v>46</v>
      </c>
      <c r="BG332" s="63" t="s">
        <v>46</v>
      </c>
      <c r="BH332" s="63" t="s">
        <v>46</v>
      </c>
      <c r="BI332" s="63" t="s">
        <v>46</v>
      </c>
      <c r="BJ332" s="63"/>
      <c r="BK332" s="63"/>
      <c r="BL332" s="63"/>
      <c r="BM332" s="63"/>
      <c r="BN332" s="63"/>
      <c r="BO332" s="63"/>
      <c r="BP332" s="63"/>
    </row>
    <row r="333" spans="21:68" ht="12">
      <c r="U333" s="1" t="s">
        <v>46</v>
      </c>
      <c r="V333" s="11" t="s">
        <v>46</v>
      </c>
      <c r="W333" s="1"/>
      <c r="AJ333" s="62"/>
      <c r="BE333" s="63" t="s">
        <v>46</v>
      </c>
      <c r="BF333" s="63" t="s">
        <v>46</v>
      </c>
      <c r="BG333" s="63" t="s">
        <v>46</v>
      </c>
      <c r="BH333" s="63" t="s">
        <v>46</v>
      </c>
      <c r="BI333" s="63" t="s">
        <v>46</v>
      </c>
      <c r="BJ333" s="63"/>
      <c r="BK333" s="63"/>
      <c r="BL333" s="63"/>
      <c r="BM333" s="63"/>
      <c r="BN333" s="63"/>
      <c r="BO333" s="63"/>
      <c r="BP333" s="63"/>
    </row>
    <row r="334" spans="21:68" ht="12">
      <c r="U334" s="1" t="s">
        <v>46</v>
      </c>
      <c r="V334" s="11" t="s">
        <v>46</v>
      </c>
      <c r="W334" s="1"/>
      <c r="AJ334" s="62"/>
      <c r="BE334" s="63" t="s">
        <v>46</v>
      </c>
      <c r="BF334" s="63" t="s">
        <v>46</v>
      </c>
      <c r="BG334" s="63" t="s">
        <v>46</v>
      </c>
      <c r="BH334" s="63" t="s">
        <v>46</v>
      </c>
      <c r="BI334" s="63" t="s">
        <v>46</v>
      </c>
      <c r="BJ334" s="63"/>
      <c r="BK334" s="63"/>
      <c r="BL334" s="63"/>
      <c r="BM334" s="63"/>
      <c r="BN334" s="63"/>
      <c r="BO334" s="63"/>
      <c r="BP334" s="63"/>
    </row>
    <row r="335" spans="21:68" ht="12">
      <c r="U335" s="1" t="s">
        <v>46</v>
      </c>
      <c r="V335" s="11" t="s">
        <v>46</v>
      </c>
      <c r="W335" s="1"/>
      <c r="AJ335" s="62"/>
      <c r="BE335" s="63" t="s">
        <v>46</v>
      </c>
      <c r="BF335" s="63" t="s">
        <v>46</v>
      </c>
      <c r="BG335" s="63" t="s">
        <v>46</v>
      </c>
      <c r="BH335" s="63" t="s">
        <v>46</v>
      </c>
      <c r="BI335" s="63" t="s">
        <v>46</v>
      </c>
      <c r="BJ335" s="63"/>
      <c r="BK335" s="63"/>
      <c r="BL335" s="63"/>
      <c r="BM335" s="63"/>
      <c r="BN335" s="63"/>
      <c r="BO335" s="63"/>
      <c r="BP335" s="63"/>
    </row>
    <row r="336" spans="21:68" ht="12">
      <c r="U336" s="1" t="s">
        <v>46</v>
      </c>
      <c r="V336" s="11" t="s">
        <v>46</v>
      </c>
      <c r="W336" s="1"/>
      <c r="AJ336" s="62"/>
      <c r="BE336" s="63" t="s">
        <v>46</v>
      </c>
      <c r="BF336" s="63" t="s">
        <v>46</v>
      </c>
      <c r="BG336" s="63" t="s">
        <v>46</v>
      </c>
      <c r="BH336" s="63" t="s">
        <v>46</v>
      </c>
      <c r="BI336" s="63" t="s">
        <v>46</v>
      </c>
      <c r="BJ336" s="63"/>
      <c r="BK336" s="63"/>
      <c r="BL336" s="63"/>
      <c r="BM336" s="63"/>
      <c r="BN336" s="63"/>
      <c r="BO336" s="63"/>
      <c r="BP336" s="63"/>
    </row>
    <row r="337" spans="21:68" ht="12">
      <c r="U337" s="1" t="s">
        <v>46</v>
      </c>
      <c r="V337" s="11" t="s">
        <v>46</v>
      </c>
      <c r="W337" s="1"/>
      <c r="AJ337" s="62"/>
      <c r="BE337" s="63" t="s">
        <v>46</v>
      </c>
      <c r="BF337" s="63" t="s">
        <v>46</v>
      </c>
      <c r="BG337" s="63" t="s">
        <v>46</v>
      </c>
      <c r="BH337" s="63" t="s">
        <v>46</v>
      </c>
      <c r="BI337" s="63" t="s">
        <v>46</v>
      </c>
      <c r="BJ337" s="63"/>
      <c r="BK337" s="63"/>
      <c r="BL337" s="63"/>
      <c r="BM337" s="63"/>
      <c r="BN337" s="63"/>
      <c r="BO337" s="63"/>
      <c r="BP337" s="63"/>
    </row>
    <row r="338" spans="21:68" ht="12">
      <c r="U338" s="1" t="s">
        <v>46</v>
      </c>
      <c r="V338" s="11" t="s">
        <v>46</v>
      </c>
      <c r="W338" s="1"/>
      <c r="AJ338" s="62"/>
      <c r="BE338" s="63" t="s">
        <v>46</v>
      </c>
      <c r="BF338" s="63" t="s">
        <v>46</v>
      </c>
      <c r="BG338" s="63" t="s">
        <v>46</v>
      </c>
      <c r="BH338" s="63" t="s">
        <v>46</v>
      </c>
      <c r="BI338" s="63" t="s">
        <v>46</v>
      </c>
      <c r="BJ338" s="63"/>
      <c r="BK338" s="63"/>
      <c r="BL338" s="63"/>
      <c r="BM338" s="63"/>
      <c r="BN338" s="63"/>
      <c r="BO338" s="63"/>
      <c r="BP338" s="63"/>
    </row>
    <row r="339" spans="21:68" ht="12">
      <c r="U339" s="1" t="s">
        <v>46</v>
      </c>
      <c r="V339" s="11" t="s">
        <v>46</v>
      </c>
      <c r="W339" s="1"/>
      <c r="AJ339" s="62"/>
      <c r="BE339" s="63" t="s">
        <v>46</v>
      </c>
      <c r="BF339" s="63" t="s">
        <v>46</v>
      </c>
      <c r="BG339" s="63" t="s">
        <v>46</v>
      </c>
      <c r="BH339" s="63" t="s">
        <v>46</v>
      </c>
      <c r="BI339" s="63" t="s">
        <v>46</v>
      </c>
      <c r="BJ339" s="63"/>
      <c r="BK339" s="63"/>
      <c r="BL339" s="63"/>
      <c r="BM339" s="63"/>
      <c r="BN339" s="63"/>
      <c r="BO339" s="63"/>
      <c r="BP339" s="63"/>
    </row>
    <row r="340" spans="21:68" ht="12">
      <c r="U340" s="1" t="s">
        <v>46</v>
      </c>
      <c r="V340" s="11" t="s">
        <v>46</v>
      </c>
      <c r="W340" s="1"/>
      <c r="AJ340" s="62"/>
      <c r="BE340" s="63" t="s">
        <v>46</v>
      </c>
      <c r="BF340" s="63" t="s">
        <v>46</v>
      </c>
      <c r="BG340" s="63" t="s">
        <v>46</v>
      </c>
      <c r="BH340" s="63" t="s">
        <v>46</v>
      </c>
      <c r="BI340" s="63" t="s">
        <v>46</v>
      </c>
      <c r="BJ340" s="63"/>
      <c r="BK340" s="63"/>
      <c r="BL340" s="63"/>
      <c r="BM340" s="63"/>
      <c r="BN340" s="63"/>
      <c r="BO340" s="63"/>
      <c r="BP340" s="63"/>
    </row>
    <row r="341" spans="21:68" ht="12">
      <c r="U341" s="1" t="s">
        <v>46</v>
      </c>
      <c r="V341" s="11" t="s">
        <v>46</v>
      </c>
      <c r="W341" s="1"/>
      <c r="AJ341" s="62"/>
      <c r="BE341" s="63" t="s">
        <v>46</v>
      </c>
      <c r="BF341" s="63" t="s">
        <v>46</v>
      </c>
      <c r="BG341" s="63" t="s">
        <v>46</v>
      </c>
      <c r="BH341" s="63" t="s">
        <v>46</v>
      </c>
      <c r="BI341" s="63" t="s">
        <v>46</v>
      </c>
      <c r="BJ341" s="63"/>
      <c r="BK341" s="63"/>
      <c r="BL341" s="63"/>
      <c r="BM341" s="63"/>
      <c r="BN341" s="63"/>
      <c r="BO341" s="63"/>
      <c r="BP341" s="63"/>
    </row>
    <row r="342" spans="21:68" ht="12">
      <c r="U342" s="1" t="s">
        <v>46</v>
      </c>
      <c r="V342" s="11" t="s">
        <v>46</v>
      </c>
      <c r="W342" s="1"/>
      <c r="AJ342" s="62"/>
      <c r="BE342" s="63" t="s">
        <v>46</v>
      </c>
      <c r="BF342" s="63" t="s">
        <v>46</v>
      </c>
      <c r="BG342" s="63" t="s">
        <v>46</v>
      </c>
      <c r="BH342" s="63" t="s">
        <v>46</v>
      </c>
      <c r="BI342" s="63" t="s">
        <v>46</v>
      </c>
      <c r="BJ342" s="63"/>
      <c r="BK342" s="63"/>
      <c r="BL342" s="63"/>
      <c r="BM342" s="63"/>
      <c r="BN342" s="63"/>
      <c r="BO342" s="63"/>
      <c r="BP342" s="63"/>
    </row>
    <row r="343" spans="21:68" ht="12">
      <c r="U343" s="1" t="s">
        <v>46</v>
      </c>
      <c r="V343" s="11" t="s">
        <v>46</v>
      </c>
      <c r="W343" s="1"/>
      <c r="AJ343" s="62"/>
      <c r="BE343" s="63" t="s">
        <v>46</v>
      </c>
      <c r="BF343" s="63" t="s">
        <v>46</v>
      </c>
      <c r="BG343" s="63" t="s">
        <v>46</v>
      </c>
      <c r="BH343" s="63" t="s">
        <v>46</v>
      </c>
      <c r="BI343" s="63" t="s">
        <v>46</v>
      </c>
      <c r="BJ343" s="63"/>
      <c r="BK343" s="63"/>
      <c r="BL343" s="63"/>
      <c r="BM343" s="63"/>
      <c r="BN343" s="63"/>
      <c r="BO343" s="63"/>
      <c r="BP343" s="63"/>
    </row>
    <row r="344" spans="21:68" ht="12">
      <c r="U344" s="1" t="s">
        <v>46</v>
      </c>
      <c r="V344" s="11" t="s">
        <v>46</v>
      </c>
      <c r="W344" s="1"/>
      <c r="AJ344" s="62"/>
      <c r="BE344" s="63" t="s">
        <v>46</v>
      </c>
      <c r="BF344" s="63" t="s">
        <v>46</v>
      </c>
      <c r="BG344" s="63" t="s">
        <v>46</v>
      </c>
      <c r="BH344" s="63" t="s">
        <v>46</v>
      </c>
      <c r="BI344" s="63" t="s">
        <v>46</v>
      </c>
      <c r="BJ344" s="63"/>
      <c r="BK344" s="63"/>
      <c r="BL344" s="63"/>
      <c r="BM344" s="63"/>
      <c r="BN344" s="63"/>
      <c r="BO344" s="63"/>
      <c r="BP344" s="63"/>
    </row>
    <row r="345" spans="21:68" ht="12">
      <c r="U345" s="1" t="s">
        <v>46</v>
      </c>
      <c r="V345" s="11" t="s">
        <v>46</v>
      </c>
      <c r="W345" s="1"/>
      <c r="AJ345" s="62"/>
      <c r="BE345" s="63" t="s">
        <v>46</v>
      </c>
      <c r="BF345" s="63" t="s">
        <v>46</v>
      </c>
      <c r="BG345" s="63" t="s">
        <v>46</v>
      </c>
      <c r="BH345" s="63" t="s">
        <v>46</v>
      </c>
      <c r="BI345" s="63" t="s">
        <v>46</v>
      </c>
      <c r="BJ345" s="63"/>
      <c r="BK345" s="63"/>
      <c r="BL345" s="63"/>
      <c r="BM345" s="63"/>
      <c r="BN345" s="63"/>
      <c r="BO345" s="63"/>
      <c r="BP345" s="63"/>
    </row>
    <row r="346" spans="21:68" ht="12">
      <c r="U346" s="1" t="s">
        <v>46</v>
      </c>
      <c r="V346" s="11" t="s">
        <v>46</v>
      </c>
      <c r="W346" s="1"/>
      <c r="AJ346" s="62"/>
      <c r="BE346" s="63" t="s">
        <v>46</v>
      </c>
      <c r="BF346" s="63" t="s">
        <v>46</v>
      </c>
      <c r="BG346" s="63" t="s">
        <v>46</v>
      </c>
      <c r="BH346" s="63" t="s">
        <v>46</v>
      </c>
      <c r="BI346" s="63" t="s">
        <v>46</v>
      </c>
      <c r="BJ346" s="63"/>
      <c r="BK346" s="63"/>
      <c r="BL346" s="63"/>
      <c r="BM346" s="63"/>
      <c r="BN346" s="63"/>
      <c r="BO346" s="63"/>
      <c r="BP346" s="63"/>
    </row>
    <row r="347" spans="21:68" ht="12">
      <c r="U347" s="1" t="s">
        <v>46</v>
      </c>
      <c r="V347" s="11" t="s">
        <v>46</v>
      </c>
      <c r="W347" s="1"/>
      <c r="AJ347" s="62"/>
      <c r="BE347" s="63" t="s">
        <v>46</v>
      </c>
      <c r="BF347" s="63" t="s">
        <v>46</v>
      </c>
      <c r="BG347" s="63" t="s">
        <v>46</v>
      </c>
      <c r="BH347" s="63" t="s">
        <v>46</v>
      </c>
      <c r="BI347" s="63" t="s">
        <v>46</v>
      </c>
      <c r="BJ347" s="63"/>
      <c r="BK347" s="63"/>
      <c r="BL347" s="63"/>
      <c r="BM347" s="63"/>
      <c r="BN347" s="63"/>
      <c r="BO347" s="63"/>
      <c r="BP347" s="63"/>
    </row>
    <row r="348" spans="21:68" ht="12">
      <c r="U348" s="1" t="s">
        <v>46</v>
      </c>
      <c r="V348" s="11" t="s">
        <v>46</v>
      </c>
      <c r="W348" s="1"/>
      <c r="AJ348" s="62"/>
      <c r="BE348" s="63" t="s">
        <v>46</v>
      </c>
      <c r="BF348" s="63" t="s">
        <v>46</v>
      </c>
      <c r="BG348" s="63" t="s">
        <v>46</v>
      </c>
      <c r="BH348" s="63" t="s">
        <v>46</v>
      </c>
      <c r="BI348" s="63" t="s">
        <v>46</v>
      </c>
      <c r="BJ348" s="63"/>
      <c r="BK348" s="63"/>
      <c r="BL348" s="63"/>
      <c r="BM348" s="63"/>
      <c r="BN348" s="63"/>
      <c r="BO348" s="63"/>
      <c r="BP348" s="63"/>
    </row>
    <row r="349" spans="21:68" ht="12">
      <c r="U349" s="1" t="s">
        <v>46</v>
      </c>
      <c r="V349" s="11" t="s">
        <v>46</v>
      </c>
      <c r="W349" s="1"/>
      <c r="AJ349" s="62"/>
      <c r="BE349" s="63" t="s">
        <v>46</v>
      </c>
      <c r="BF349" s="63" t="s">
        <v>46</v>
      </c>
      <c r="BG349" s="63" t="s">
        <v>46</v>
      </c>
      <c r="BH349" s="63" t="s">
        <v>46</v>
      </c>
      <c r="BI349" s="63" t="s">
        <v>46</v>
      </c>
      <c r="BJ349" s="63"/>
      <c r="BK349" s="63"/>
      <c r="BL349" s="63"/>
      <c r="BM349" s="63"/>
      <c r="BN349" s="63"/>
      <c r="BO349" s="63"/>
      <c r="BP349" s="63"/>
    </row>
    <row r="350" spans="21:68" ht="12">
      <c r="U350" s="1" t="s">
        <v>46</v>
      </c>
      <c r="V350" s="11" t="s">
        <v>46</v>
      </c>
      <c r="W350" s="1"/>
      <c r="AJ350" s="62"/>
      <c r="BE350" s="63" t="s">
        <v>46</v>
      </c>
      <c r="BF350" s="63" t="s">
        <v>46</v>
      </c>
      <c r="BG350" s="63" t="s">
        <v>46</v>
      </c>
      <c r="BH350" s="63" t="s">
        <v>46</v>
      </c>
      <c r="BI350" s="63" t="s">
        <v>46</v>
      </c>
      <c r="BJ350" s="63"/>
      <c r="BK350" s="63"/>
      <c r="BL350" s="63"/>
      <c r="BM350" s="63"/>
      <c r="BN350" s="63"/>
      <c r="BO350" s="63"/>
      <c r="BP350" s="63"/>
    </row>
    <row r="351" spans="21:68" ht="12">
      <c r="U351" s="1" t="s">
        <v>46</v>
      </c>
      <c r="V351" s="11" t="s">
        <v>46</v>
      </c>
      <c r="W351" s="1"/>
      <c r="AJ351" s="62"/>
      <c r="BE351" s="63" t="s">
        <v>46</v>
      </c>
      <c r="BF351" s="63" t="s">
        <v>46</v>
      </c>
      <c r="BG351" s="63" t="s">
        <v>46</v>
      </c>
      <c r="BH351" s="63" t="s">
        <v>46</v>
      </c>
      <c r="BI351" s="63" t="s">
        <v>46</v>
      </c>
      <c r="BJ351" s="63"/>
      <c r="BK351" s="63"/>
      <c r="BL351" s="63"/>
      <c r="BM351" s="63"/>
      <c r="BN351" s="63"/>
      <c r="BO351" s="63"/>
      <c r="BP351" s="63"/>
    </row>
    <row r="352" spans="21:68" ht="12">
      <c r="U352" s="1" t="s">
        <v>46</v>
      </c>
      <c r="V352" s="11" t="s">
        <v>46</v>
      </c>
      <c r="W352" s="1"/>
      <c r="AJ352" s="62"/>
      <c r="BE352" s="63" t="s">
        <v>46</v>
      </c>
      <c r="BF352" s="63" t="s">
        <v>46</v>
      </c>
      <c r="BG352" s="63" t="s">
        <v>46</v>
      </c>
      <c r="BH352" s="63" t="s">
        <v>46</v>
      </c>
      <c r="BI352" s="63" t="s">
        <v>46</v>
      </c>
      <c r="BJ352" s="63"/>
      <c r="BK352" s="63"/>
      <c r="BL352" s="63"/>
      <c r="BM352" s="63"/>
      <c r="BN352" s="63"/>
      <c r="BO352" s="63"/>
      <c r="BP352" s="63"/>
    </row>
    <row r="353" spans="21:68" ht="12">
      <c r="U353" s="1" t="s">
        <v>46</v>
      </c>
      <c r="V353" s="11" t="s">
        <v>46</v>
      </c>
      <c r="W353" s="1"/>
      <c r="AJ353" s="62"/>
      <c r="BE353" s="63" t="s">
        <v>46</v>
      </c>
      <c r="BF353" s="63" t="s">
        <v>46</v>
      </c>
      <c r="BG353" s="63" t="s">
        <v>46</v>
      </c>
      <c r="BH353" s="63" t="s">
        <v>46</v>
      </c>
      <c r="BI353" s="63" t="s">
        <v>46</v>
      </c>
      <c r="BJ353" s="63"/>
      <c r="BK353" s="63"/>
      <c r="BL353" s="63"/>
      <c r="BM353" s="63"/>
      <c r="BN353" s="63"/>
      <c r="BO353" s="63"/>
      <c r="BP353" s="63"/>
    </row>
    <row r="354" spans="21:68" ht="12">
      <c r="U354" s="1" t="s">
        <v>46</v>
      </c>
      <c r="V354" s="11" t="s">
        <v>46</v>
      </c>
      <c r="W354" s="1"/>
      <c r="AJ354" s="62"/>
      <c r="BE354" s="63" t="s">
        <v>46</v>
      </c>
      <c r="BF354" s="63" t="s">
        <v>46</v>
      </c>
      <c r="BG354" s="63" t="s">
        <v>46</v>
      </c>
      <c r="BH354" s="63" t="s">
        <v>46</v>
      </c>
      <c r="BI354" s="63" t="s">
        <v>46</v>
      </c>
      <c r="BJ354" s="63"/>
      <c r="BK354" s="63"/>
      <c r="BL354" s="63"/>
      <c r="BM354" s="63"/>
      <c r="BN354" s="63"/>
      <c r="BO354" s="63"/>
      <c r="BP354" s="63"/>
    </row>
    <row r="355" spans="21:68" ht="12">
      <c r="U355" s="1" t="s">
        <v>46</v>
      </c>
      <c r="V355" s="11" t="s">
        <v>46</v>
      </c>
      <c r="W355" s="1"/>
      <c r="AJ355" s="62"/>
      <c r="BE355" s="63" t="s">
        <v>46</v>
      </c>
      <c r="BF355" s="63" t="s">
        <v>46</v>
      </c>
      <c r="BG355" s="63" t="s">
        <v>46</v>
      </c>
      <c r="BH355" s="63" t="s">
        <v>46</v>
      </c>
      <c r="BI355" s="63" t="s">
        <v>46</v>
      </c>
      <c r="BJ355" s="63"/>
      <c r="BK355" s="63"/>
      <c r="BL355" s="63"/>
      <c r="BM355" s="63"/>
      <c r="BN355" s="63"/>
      <c r="BO355" s="63"/>
      <c r="BP355" s="63"/>
    </row>
    <row r="356" spans="21:68" ht="12">
      <c r="U356" s="1" t="s">
        <v>46</v>
      </c>
      <c r="V356" s="11" t="s">
        <v>46</v>
      </c>
      <c r="W356" s="1"/>
      <c r="AJ356" s="62"/>
      <c r="BE356" s="63" t="s">
        <v>46</v>
      </c>
      <c r="BF356" s="63" t="s">
        <v>46</v>
      </c>
      <c r="BG356" s="63" t="s">
        <v>46</v>
      </c>
      <c r="BH356" s="63" t="s">
        <v>46</v>
      </c>
      <c r="BI356" s="63" t="s">
        <v>46</v>
      </c>
      <c r="BJ356" s="63"/>
      <c r="BK356" s="63"/>
      <c r="BL356" s="63"/>
      <c r="BM356" s="63"/>
      <c r="BN356" s="63"/>
      <c r="BO356" s="63"/>
      <c r="BP356" s="63"/>
    </row>
    <row r="357" spans="21:68" ht="12">
      <c r="U357" s="1" t="s">
        <v>46</v>
      </c>
      <c r="V357" s="11" t="s">
        <v>46</v>
      </c>
      <c r="W357" s="1"/>
      <c r="AJ357" s="62"/>
      <c r="BE357" s="63" t="s">
        <v>46</v>
      </c>
      <c r="BF357" s="63" t="s">
        <v>46</v>
      </c>
      <c r="BG357" s="63" t="s">
        <v>46</v>
      </c>
      <c r="BH357" s="63" t="s">
        <v>46</v>
      </c>
      <c r="BI357" s="63" t="s">
        <v>46</v>
      </c>
      <c r="BJ357" s="63"/>
      <c r="BK357" s="63"/>
      <c r="BL357" s="63"/>
      <c r="BM357" s="63"/>
      <c r="BN357" s="63"/>
      <c r="BO357" s="63"/>
      <c r="BP357" s="63"/>
    </row>
    <row r="358" spans="21:68" ht="12">
      <c r="U358" s="1" t="s">
        <v>46</v>
      </c>
      <c r="V358" s="11" t="s">
        <v>46</v>
      </c>
      <c r="W358" s="1"/>
      <c r="AJ358" s="62"/>
      <c r="BE358" s="63" t="s">
        <v>46</v>
      </c>
      <c r="BF358" s="63" t="s">
        <v>46</v>
      </c>
      <c r="BG358" s="63" t="s">
        <v>46</v>
      </c>
      <c r="BH358" s="63" t="s">
        <v>46</v>
      </c>
      <c r="BI358" s="63" t="s">
        <v>46</v>
      </c>
      <c r="BJ358" s="63"/>
      <c r="BK358" s="63"/>
      <c r="BL358" s="63"/>
      <c r="BM358" s="63"/>
      <c r="BN358" s="63"/>
      <c r="BO358" s="63"/>
      <c r="BP358" s="63"/>
    </row>
    <row r="359" spans="21:68" ht="12">
      <c r="U359" s="1" t="s">
        <v>46</v>
      </c>
      <c r="V359" s="11" t="s">
        <v>46</v>
      </c>
      <c r="W359" s="1"/>
      <c r="AJ359" s="62"/>
      <c r="BE359" s="63" t="s">
        <v>46</v>
      </c>
      <c r="BF359" s="63" t="s">
        <v>46</v>
      </c>
      <c r="BG359" s="63" t="s">
        <v>46</v>
      </c>
      <c r="BH359" s="63" t="s">
        <v>46</v>
      </c>
      <c r="BI359" s="63" t="s">
        <v>46</v>
      </c>
      <c r="BJ359" s="63"/>
      <c r="BK359" s="63"/>
      <c r="BL359" s="63"/>
      <c r="BM359" s="63"/>
      <c r="BN359" s="63"/>
      <c r="BO359" s="63"/>
      <c r="BP359" s="63"/>
    </row>
    <row r="360" spans="21:68" ht="12">
      <c r="U360" s="1" t="s">
        <v>46</v>
      </c>
      <c r="V360" s="11" t="s">
        <v>46</v>
      </c>
      <c r="W360" s="1"/>
      <c r="AJ360" s="62"/>
      <c r="BE360" s="63" t="s">
        <v>46</v>
      </c>
      <c r="BF360" s="63" t="s">
        <v>46</v>
      </c>
      <c r="BG360" s="63" t="s">
        <v>46</v>
      </c>
      <c r="BH360" s="63" t="s">
        <v>46</v>
      </c>
      <c r="BI360" s="63" t="s">
        <v>46</v>
      </c>
      <c r="BJ360" s="63"/>
      <c r="BK360" s="63"/>
      <c r="BL360" s="63"/>
      <c r="BM360" s="63"/>
      <c r="BN360" s="63"/>
      <c r="BO360" s="63"/>
      <c r="BP360" s="63"/>
    </row>
    <row r="361" spans="21:68" ht="12">
      <c r="U361" s="1" t="s">
        <v>46</v>
      </c>
      <c r="V361" s="11" t="s">
        <v>46</v>
      </c>
      <c r="W361" s="1"/>
      <c r="AJ361" s="62"/>
      <c r="BE361" s="63" t="s">
        <v>46</v>
      </c>
      <c r="BF361" s="63" t="s">
        <v>46</v>
      </c>
      <c r="BG361" s="63" t="s">
        <v>46</v>
      </c>
      <c r="BH361" s="63" t="s">
        <v>46</v>
      </c>
      <c r="BI361" s="63" t="s">
        <v>46</v>
      </c>
      <c r="BJ361" s="63"/>
      <c r="BK361" s="63"/>
      <c r="BL361" s="63"/>
      <c r="BM361" s="63"/>
      <c r="BN361" s="63"/>
      <c r="BO361" s="63"/>
      <c r="BP361" s="63"/>
    </row>
    <row r="362" spans="21:68" ht="12">
      <c r="U362" s="1" t="s">
        <v>46</v>
      </c>
      <c r="V362" s="11" t="s">
        <v>46</v>
      </c>
      <c r="W362" s="1"/>
      <c r="AJ362" s="62"/>
      <c r="BE362" s="63" t="s">
        <v>46</v>
      </c>
      <c r="BF362" s="63" t="s">
        <v>46</v>
      </c>
      <c r="BG362" s="63" t="s">
        <v>46</v>
      </c>
      <c r="BH362" s="63" t="s">
        <v>46</v>
      </c>
      <c r="BI362" s="63" t="s">
        <v>46</v>
      </c>
      <c r="BJ362" s="63"/>
      <c r="BK362" s="63"/>
      <c r="BL362" s="63"/>
      <c r="BM362" s="63"/>
      <c r="BN362" s="63"/>
      <c r="BO362" s="63"/>
      <c r="BP362" s="63"/>
    </row>
    <row r="363" spans="21:68" ht="12">
      <c r="U363" s="1" t="s">
        <v>46</v>
      </c>
      <c r="V363" s="11" t="s">
        <v>46</v>
      </c>
      <c r="W363" s="1"/>
      <c r="AJ363" s="62"/>
      <c r="BE363" s="63" t="s">
        <v>46</v>
      </c>
      <c r="BF363" s="63" t="s">
        <v>46</v>
      </c>
      <c r="BG363" s="63" t="s">
        <v>46</v>
      </c>
      <c r="BH363" s="63" t="s">
        <v>46</v>
      </c>
      <c r="BI363" s="63" t="s">
        <v>46</v>
      </c>
      <c r="BJ363" s="63"/>
      <c r="BK363" s="63"/>
      <c r="BL363" s="63"/>
      <c r="BM363" s="63"/>
      <c r="BN363" s="63"/>
      <c r="BO363" s="63"/>
      <c r="BP363" s="63"/>
    </row>
    <row r="364" spans="21:68" ht="12">
      <c r="U364" s="1" t="s">
        <v>46</v>
      </c>
      <c r="V364" s="11" t="s">
        <v>46</v>
      </c>
      <c r="W364" s="1"/>
      <c r="AJ364" s="62"/>
      <c r="BE364" s="63" t="s">
        <v>46</v>
      </c>
      <c r="BF364" s="63" t="s">
        <v>46</v>
      </c>
      <c r="BG364" s="63" t="s">
        <v>46</v>
      </c>
      <c r="BH364" s="63" t="s">
        <v>46</v>
      </c>
      <c r="BI364" s="63" t="s">
        <v>46</v>
      </c>
      <c r="BJ364" s="63"/>
      <c r="BK364" s="63"/>
      <c r="BL364" s="63"/>
      <c r="BM364" s="63"/>
      <c r="BN364" s="63"/>
      <c r="BO364" s="63"/>
      <c r="BP364" s="63"/>
    </row>
    <row r="365" spans="21:68" ht="12">
      <c r="U365" s="1" t="s">
        <v>46</v>
      </c>
      <c r="V365" s="11" t="s">
        <v>46</v>
      </c>
      <c r="W365" s="1"/>
      <c r="AJ365" s="62"/>
      <c r="BE365" s="63" t="s">
        <v>46</v>
      </c>
      <c r="BF365" s="63" t="s">
        <v>46</v>
      </c>
      <c r="BG365" s="63" t="s">
        <v>46</v>
      </c>
      <c r="BH365" s="63" t="s">
        <v>46</v>
      </c>
      <c r="BI365" s="63" t="s">
        <v>46</v>
      </c>
      <c r="BJ365" s="63"/>
      <c r="BK365" s="63"/>
      <c r="BL365" s="63"/>
      <c r="BM365" s="63"/>
      <c r="BN365" s="63"/>
      <c r="BO365" s="63"/>
      <c r="BP365" s="63"/>
    </row>
    <row r="366" spans="21:68" ht="12">
      <c r="U366" s="1" t="s">
        <v>46</v>
      </c>
      <c r="V366" s="11" t="s">
        <v>46</v>
      </c>
      <c r="W366" s="1"/>
      <c r="AJ366" s="62"/>
      <c r="BE366" s="63" t="s">
        <v>46</v>
      </c>
      <c r="BF366" s="63" t="s">
        <v>46</v>
      </c>
      <c r="BG366" s="63" t="s">
        <v>46</v>
      </c>
      <c r="BH366" s="63" t="s">
        <v>46</v>
      </c>
      <c r="BI366" s="63" t="s">
        <v>46</v>
      </c>
      <c r="BJ366" s="63"/>
      <c r="BK366" s="63"/>
      <c r="BL366" s="63"/>
      <c r="BM366" s="63"/>
      <c r="BN366" s="63"/>
      <c r="BO366" s="63"/>
      <c r="BP366" s="63"/>
    </row>
    <row r="367" spans="21:68" ht="12">
      <c r="U367" s="1" t="s">
        <v>46</v>
      </c>
      <c r="V367" s="11" t="s">
        <v>46</v>
      </c>
      <c r="W367" s="1"/>
      <c r="AJ367" s="62"/>
      <c r="BE367" s="63" t="s">
        <v>46</v>
      </c>
      <c r="BF367" s="63" t="s">
        <v>46</v>
      </c>
      <c r="BG367" s="63" t="s">
        <v>46</v>
      </c>
      <c r="BH367" s="63" t="s">
        <v>46</v>
      </c>
      <c r="BI367" s="63" t="s">
        <v>46</v>
      </c>
      <c r="BJ367" s="63"/>
      <c r="BK367" s="63"/>
      <c r="BL367" s="63"/>
      <c r="BM367" s="63"/>
      <c r="BN367" s="63"/>
      <c r="BO367" s="63"/>
      <c r="BP367" s="63"/>
    </row>
    <row r="368" spans="57:68" ht="12">
      <c r="BE368" s="63" t="s">
        <v>46</v>
      </c>
      <c r="BF368" s="63" t="s">
        <v>46</v>
      </c>
      <c r="BG368" s="63" t="s">
        <v>46</v>
      </c>
      <c r="BH368" s="63"/>
      <c r="BI368" s="63"/>
      <c r="BJ368" s="63"/>
      <c r="BK368" s="63"/>
      <c r="BL368" s="63"/>
      <c r="BM368" s="63"/>
      <c r="BN368" s="63"/>
      <c r="BO368" s="63"/>
      <c r="BP368" s="63"/>
    </row>
    <row r="369" spans="57:68" ht="12">
      <c r="BE369" s="63" t="s">
        <v>46</v>
      </c>
      <c r="BF369" s="63" t="s">
        <v>46</v>
      </c>
      <c r="BG369" s="63" t="s">
        <v>46</v>
      </c>
      <c r="BH369" s="63"/>
      <c r="BI369" s="63"/>
      <c r="BJ369" s="63"/>
      <c r="BK369" s="63"/>
      <c r="BL369" s="63"/>
      <c r="BM369" s="63"/>
      <c r="BN369" s="63"/>
      <c r="BO369" s="63"/>
      <c r="BP369" s="63"/>
    </row>
    <row r="370" spans="57:68" ht="12">
      <c r="BE370" s="63" t="s">
        <v>46</v>
      </c>
      <c r="BF370" s="63" t="s">
        <v>46</v>
      </c>
      <c r="BG370" s="63" t="s">
        <v>46</v>
      </c>
      <c r="BH370" s="63"/>
      <c r="BI370" s="63"/>
      <c r="BJ370" s="63"/>
      <c r="BK370" s="63"/>
      <c r="BL370" s="63"/>
      <c r="BM370" s="63"/>
      <c r="BN370" s="63"/>
      <c r="BO370" s="63"/>
      <c r="BP370" s="63"/>
    </row>
    <row r="371" spans="57:68" ht="12">
      <c r="BE371" s="63" t="s">
        <v>46</v>
      </c>
      <c r="BF371" s="63" t="s">
        <v>46</v>
      </c>
      <c r="BG371" s="63" t="s">
        <v>46</v>
      </c>
      <c r="BH371" s="63"/>
      <c r="BI371" s="63"/>
      <c r="BJ371" s="63"/>
      <c r="BK371" s="63"/>
      <c r="BL371" s="63"/>
      <c r="BM371" s="63"/>
      <c r="BN371" s="63"/>
      <c r="BO371" s="63"/>
      <c r="BP371" s="63"/>
    </row>
    <row r="372" spans="57:68" ht="12">
      <c r="BE372" s="63" t="s">
        <v>46</v>
      </c>
      <c r="BF372" s="63" t="s">
        <v>46</v>
      </c>
      <c r="BG372" s="63" t="s">
        <v>46</v>
      </c>
      <c r="BH372" s="63"/>
      <c r="BI372" s="63"/>
      <c r="BJ372" s="63"/>
      <c r="BK372" s="63"/>
      <c r="BL372" s="63"/>
      <c r="BM372" s="63"/>
      <c r="BN372" s="63"/>
      <c r="BO372" s="63"/>
      <c r="BP372" s="63"/>
    </row>
    <row r="373" spans="57:68" ht="12">
      <c r="BE373" s="63" t="s">
        <v>46</v>
      </c>
      <c r="BF373" s="63" t="s">
        <v>46</v>
      </c>
      <c r="BG373" s="63" t="s">
        <v>46</v>
      </c>
      <c r="BH373" s="63"/>
      <c r="BI373" s="63"/>
      <c r="BJ373" s="63"/>
      <c r="BK373" s="63"/>
      <c r="BL373" s="63"/>
      <c r="BM373" s="63"/>
      <c r="BN373" s="63"/>
      <c r="BO373" s="63"/>
      <c r="BP373" s="63"/>
    </row>
    <row r="374" spans="57:68" ht="12">
      <c r="BE374" s="63" t="s">
        <v>46</v>
      </c>
      <c r="BF374" s="63" t="s">
        <v>46</v>
      </c>
      <c r="BG374" s="63" t="s">
        <v>46</v>
      </c>
      <c r="BH374" s="63"/>
      <c r="BI374" s="63"/>
      <c r="BJ374" s="63"/>
      <c r="BK374" s="63"/>
      <c r="BL374" s="63"/>
      <c r="BM374" s="63"/>
      <c r="BN374" s="63"/>
      <c r="BO374" s="63"/>
      <c r="BP374" s="63"/>
    </row>
    <row r="375" spans="57:68" ht="12">
      <c r="BE375" s="63" t="s">
        <v>46</v>
      </c>
      <c r="BF375" s="63" t="s">
        <v>46</v>
      </c>
      <c r="BG375" s="63" t="s">
        <v>46</v>
      </c>
      <c r="BH375" s="63"/>
      <c r="BI375" s="63"/>
      <c r="BJ375" s="63"/>
      <c r="BK375" s="63"/>
      <c r="BL375" s="63"/>
      <c r="BM375" s="63"/>
      <c r="BN375" s="63"/>
      <c r="BO375" s="63"/>
      <c r="BP375" s="63"/>
    </row>
    <row r="376" spans="57:68" ht="12">
      <c r="BE376" s="63" t="s">
        <v>46</v>
      </c>
      <c r="BF376" s="63" t="s">
        <v>46</v>
      </c>
      <c r="BG376" s="63" t="s">
        <v>46</v>
      </c>
      <c r="BH376" s="63"/>
      <c r="BI376" s="63"/>
      <c r="BJ376" s="63"/>
      <c r="BK376" s="63"/>
      <c r="BL376" s="63"/>
      <c r="BM376" s="63"/>
      <c r="BN376" s="63"/>
      <c r="BO376" s="63"/>
      <c r="BP376" s="63"/>
    </row>
    <row r="377" spans="57:68" ht="12">
      <c r="BE377" s="63" t="s">
        <v>46</v>
      </c>
      <c r="BF377" s="63" t="s">
        <v>46</v>
      </c>
      <c r="BG377" s="63" t="s">
        <v>46</v>
      </c>
      <c r="BH377" s="63"/>
      <c r="BI377" s="63"/>
      <c r="BJ377" s="63"/>
      <c r="BK377" s="63"/>
      <c r="BL377" s="63"/>
      <c r="BM377" s="63"/>
      <c r="BN377" s="63"/>
      <c r="BO377" s="63"/>
      <c r="BP377" s="63"/>
    </row>
    <row r="378" spans="57:68" ht="12">
      <c r="BE378" s="63" t="s">
        <v>46</v>
      </c>
      <c r="BF378" s="63" t="s">
        <v>46</v>
      </c>
      <c r="BG378" s="63" t="s">
        <v>46</v>
      </c>
      <c r="BH378" s="63"/>
      <c r="BI378" s="63"/>
      <c r="BJ378" s="63"/>
      <c r="BK378" s="63"/>
      <c r="BL378" s="63"/>
      <c r="BM378" s="63"/>
      <c r="BN378" s="63"/>
      <c r="BO378" s="63"/>
      <c r="BP378" s="63"/>
    </row>
    <row r="379" spans="57:68" ht="12">
      <c r="BE379" s="63" t="s">
        <v>46</v>
      </c>
      <c r="BF379" s="63" t="s">
        <v>46</v>
      </c>
      <c r="BG379" s="63" t="s">
        <v>46</v>
      </c>
      <c r="BH379" s="63"/>
      <c r="BI379" s="63"/>
      <c r="BJ379" s="63"/>
      <c r="BK379" s="63"/>
      <c r="BL379" s="63"/>
      <c r="BM379" s="63"/>
      <c r="BN379" s="63"/>
      <c r="BO379" s="63"/>
      <c r="BP379" s="63"/>
    </row>
    <row r="380" spans="57:68" ht="12">
      <c r="BE380" s="63" t="s">
        <v>46</v>
      </c>
      <c r="BF380" s="63" t="s">
        <v>46</v>
      </c>
      <c r="BG380" s="63" t="s">
        <v>46</v>
      </c>
      <c r="BH380" s="63"/>
      <c r="BI380" s="63"/>
      <c r="BJ380" s="63"/>
      <c r="BK380" s="63"/>
      <c r="BL380" s="63"/>
      <c r="BM380" s="63"/>
      <c r="BN380" s="63"/>
      <c r="BO380" s="63"/>
      <c r="BP380" s="63"/>
    </row>
    <row r="381" spans="57:68" ht="12">
      <c r="BE381" s="63" t="s">
        <v>46</v>
      </c>
      <c r="BF381" s="63" t="s">
        <v>46</v>
      </c>
      <c r="BG381" s="63" t="s">
        <v>46</v>
      </c>
      <c r="BH381" s="63"/>
      <c r="BI381" s="63"/>
      <c r="BJ381" s="63"/>
      <c r="BK381" s="63"/>
      <c r="BL381" s="63"/>
      <c r="BM381" s="63"/>
      <c r="BN381" s="63"/>
      <c r="BO381" s="63"/>
      <c r="BP381" s="63"/>
    </row>
    <row r="382" spans="57:68" ht="12">
      <c r="BE382" s="63" t="s">
        <v>46</v>
      </c>
      <c r="BF382" s="63" t="s">
        <v>46</v>
      </c>
      <c r="BG382" s="63" t="s">
        <v>46</v>
      </c>
      <c r="BH382" s="63"/>
      <c r="BI382" s="63"/>
      <c r="BJ382" s="63"/>
      <c r="BK382" s="63"/>
      <c r="BL382" s="63"/>
      <c r="BM382" s="63"/>
      <c r="BN382" s="63"/>
      <c r="BO382" s="63"/>
      <c r="BP382" s="63"/>
    </row>
    <row r="383" spans="57:68" ht="12">
      <c r="BE383" s="63" t="s">
        <v>46</v>
      </c>
      <c r="BF383" s="63" t="s">
        <v>46</v>
      </c>
      <c r="BG383" s="63" t="s">
        <v>46</v>
      </c>
      <c r="BH383" s="63"/>
      <c r="BI383" s="63"/>
      <c r="BJ383" s="63"/>
      <c r="BK383" s="63"/>
      <c r="BL383" s="63"/>
      <c r="BM383" s="63"/>
      <c r="BN383" s="63"/>
      <c r="BO383" s="63"/>
      <c r="BP383" s="63"/>
    </row>
    <row r="384" spans="57:68" ht="12">
      <c r="BE384" s="63" t="s">
        <v>46</v>
      </c>
      <c r="BF384" s="63" t="s">
        <v>46</v>
      </c>
      <c r="BG384" s="63" t="s">
        <v>46</v>
      </c>
      <c r="BH384" s="63"/>
      <c r="BI384" s="63"/>
      <c r="BJ384" s="63"/>
      <c r="BK384" s="63"/>
      <c r="BL384" s="63"/>
      <c r="BM384" s="63"/>
      <c r="BN384" s="63"/>
      <c r="BO384" s="63"/>
      <c r="BP384" s="63"/>
    </row>
    <row r="385" spans="57:68" ht="12">
      <c r="BE385" s="63" t="s">
        <v>46</v>
      </c>
      <c r="BF385" s="63" t="s">
        <v>46</v>
      </c>
      <c r="BG385" s="63" t="s">
        <v>46</v>
      </c>
      <c r="BH385" s="63"/>
      <c r="BI385" s="63"/>
      <c r="BJ385" s="63"/>
      <c r="BK385" s="63"/>
      <c r="BL385" s="63"/>
      <c r="BM385" s="63"/>
      <c r="BN385" s="63"/>
      <c r="BO385" s="63"/>
      <c r="BP385" s="63"/>
    </row>
    <row r="386" spans="57:68" ht="12">
      <c r="BE386" s="63" t="s">
        <v>46</v>
      </c>
      <c r="BF386" s="63" t="s">
        <v>46</v>
      </c>
      <c r="BG386" s="63" t="s">
        <v>46</v>
      </c>
      <c r="BH386" s="63"/>
      <c r="BI386" s="63"/>
      <c r="BJ386" s="63"/>
      <c r="BK386" s="63"/>
      <c r="BL386" s="63"/>
      <c r="BM386" s="63"/>
      <c r="BN386" s="63"/>
      <c r="BO386" s="63"/>
      <c r="BP386" s="63"/>
    </row>
    <row r="387" spans="57:68" ht="12">
      <c r="BE387" s="63" t="s">
        <v>46</v>
      </c>
      <c r="BF387" s="63" t="s">
        <v>46</v>
      </c>
      <c r="BG387" s="63" t="s">
        <v>46</v>
      </c>
      <c r="BH387" s="63"/>
      <c r="BI387" s="63"/>
      <c r="BJ387" s="63"/>
      <c r="BK387" s="63"/>
      <c r="BL387" s="63"/>
      <c r="BM387" s="63"/>
      <c r="BN387" s="63"/>
      <c r="BO387" s="63"/>
      <c r="BP387" s="63"/>
    </row>
    <row r="388" spans="57:68" ht="12">
      <c r="BE388" s="63" t="s">
        <v>46</v>
      </c>
      <c r="BF388" s="63" t="s">
        <v>46</v>
      </c>
      <c r="BG388" s="63" t="s">
        <v>46</v>
      </c>
      <c r="BH388" s="63"/>
      <c r="BI388" s="63"/>
      <c r="BJ388" s="63"/>
      <c r="BK388" s="63"/>
      <c r="BL388" s="63"/>
      <c r="BM388" s="63"/>
      <c r="BN388" s="63"/>
      <c r="BO388" s="63"/>
      <c r="BP388" s="63"/>
    </row>
    <row r="389" spans="57:68" ht="12">
      <c r="BE389" s="63" t="s">
        <v>46</v>
      </c>
      <c r="BF389" s="63" t="s">
        <v>46</v>
      </c>
      <c r="BG389" s="63" t="s">
        <v>46</v>
      </c>
      <c r="BH389" s="63"/>
      <c r="BI389" s="63"/>
      <c r="BJ389" s="63"/>
      <c r="BK389" s="63"/>
      <c r="BL389" s="63"/>
      <c r="BM389" s="63"/>
      <c r="BN389" s="63"/>
      <c r="BO389" s="63"/>
      <c r="BP389" s="63"/>
    </row>
    <row r="390" spans="57:68" ht="12">
      <c r="BE390" s="63" t="s">
        <v>46</v>
      </c>
      <c r="BF390" s="63" t="s">
        <v>46</v>
      </c>
      <c r="BG390" s="63" t="s">
        <v>46</v>
      </c>
      <c r="BH390" s="63"/>
      <c r="BI390" s="63"/>
      <c r="BJ390" s="63"/>
      <c r="BK390" s="63"/>
      <c r="BL390" s="63"/>
      <c r="BM390" s="63"/>
      <c r="BN390" s="63"/>
      <c r="BO390" s="63"/>
      <c r="BP390" s="63"/>
    </row>
    <row r="391" spans="57:68" ht="12">
      <c r="BE391" s="63" t="s">
        <v>46</v>
      </c>
      <c r="BF391" s="63" t="s">
        <v>46</v>
      </c>
      <c r="BG391" s="63" t="s">
        <v>46</v>
      </c>
      <c r="BH391" s="63"/>
      <c r="BI391" s="63"/>
      <c r="BJ391" s="63"/>
      <c r="BK391" s="63"/>
      <c r="BL391" s="63"/>
      <c r="BM391" s="63"/>
      <c r="BN391" s="63"/>
      <c r="BO391" s="63"/>
      <c r="BP391" s="63"/>
    </row>
    <row r="392" spans="57:68" ht="12">
      <c r="BE392" s="63" t="s">
        <v>46</v>
      </c>
      <c r="BF392" s="63" t="s">
        <v>46</v>
      </c>
      <c r="BG392" s="63" t="s">
        <v>46</v>
      </c>
      <c r="BH392" s="63"/>
      <c r="BI392" s="63"/>
      <c r="BJ392" s="63"/>
      <c r="BK392" s="63"/>
      <c r="BL392" s="63"/>
      <c r="BM392" s="63"/>
      <c r="BN392" s="63"/>
      <c r="BO392" s="63"/>
      <c r="BP392" s="63"/>
    </row>
    <row r="393" spans="57:68" ht="12">
      <c r="BE393" s="63" t="s">
        <v>46</v>
      </c>
      <c r="BF393" s="63" t="s">
        <v>46</v>
      </c>
      <c r="BG393" s="63" t="s">
        <v>46</v>
      </c>
      <c r="BH393" s="63"/>
      <c r="BI393" s="63"/>
      <c r="BJ393" s="63"/>
      <c r="BK393" s="63"/>
      <c r="BL393" s="63"/>
      <c r="BM393" s="63"/>
      <c r="BN393" s="63"/>
      <c r="BO393" s="63"/>
      <c r="BP393" s="63"/>
    </row>
    <row r="394" spans="57:68" ht="12">
      <c r="BE394" s="63" t="s">
        <v>46</v>
      </c>
      <c r="BF394" s="63" t="s">
        <v>46</v>
      </c>
      <c r="BG394" s="63" t="s">
        <v>46</v>
      </c>
      <c r="BH394" s="63"/>
      <c r="BI394" s="63"/>
      <c r="BJ394" s="63"/>
      <c r="BK394" s="63"/>
      <c r="BL394" s="63"/>
      <c r="BM394" s="63"/>
      <c r="BN394" s="63"/>
      <c r="BO394" s="63"/>
      <c r="BP394" s="63"/>
    </row>
    <row r="395" spans="57:68" ht="12">
      <c r="BE395" s="63" t="s">
        <v>46</v>
      </c>
      <c r="BF395" s="63" t="s">
        <v>46</v>
      </c>
      <c r="BG395" s="63" t="s">
        <v>46</v>
      </c>
      <c r="BH395" s="63"/>
      <c r="BI395" s="63"/>
      <c r="BJ395" s="63"/>
      <c r="BK395" s="63"/>
      <c r="BL395" s="63"/>
      <c r="BM395" s="63"/>
      <c r="BN395" s="63"/>
      <c r="BO395" s="63"/>
      <c r="BP395" s="63"/>
    </row>
    <row r="396" spans="57:68" ht="12">
      <c r="BE396" s="63" t="s">
        <v>46</v>
      </c>
      <c r="BF396" s="63" t="s">
        <v>46</v>
      </c>
      <c r="BG396" s="63" t="s">
        <v>46</v>
      </c>
      <c r="BH396" s="63"/>
      <c r="BI396" s="63"/>
      <c r="BJ396" s="63"/>
      <c r="BK396" s="63"/>
      <c r="BL396" s="63"/>
      <c r="BM396" s="63"/>
      <c r="BN396" s="63"/>
      <c r="BO396" s="63"/>
      <c r="BP396" s="63"/>
    </row>
    <row r="397" spans="57:68" ht="12">
      <c r="BE397" s="63" t="s">
        <v>46</v>
      </c>
      <c r="BF397" s="63" t="s">
        <v>46</v>
      </c>
      <c r="BG397" s="63" t="s">
        <v>46</v>
      </c>
      <c r="BH397" s="63"/>
      <c r="BI397" s="63"/>
      <c r="BJ397" s="63"/>
      <c r="BK397" s="63"/>
      <c r="BL397" s="63"/>
      <c r="BM397" s="63"/>
      <c r="BN397" s="63"/>
      <c r="BO397" s="63"/>
      <c r="BP397" s="63"/>
    </row>
    <row r="398" spans="57:68" ht="12">
      <c r="BE398" s="63" t="s">
        <v>46</v>
      </c>
      <c r="BF398" s="63" t="s">
        <v>46</v>
      </c>
      <c r="BG398" s="63" t="s">
        <v>46</v>
      </c>
      <c r="BH398" s="63"/>
      <c r="BI398" s="63"/>
      <c r="BJ398" s="63"/>
      <c r="BK398" s="63"/>
      <c r="BL398" s="63"/>
      <c r="BM398" s="63"/>
      <c r="BN398" s="63"/>
      <c r="BO398" s="63"/>
      <c r="BP398" s="63"/>
    </row>
    <row r="399" spans="57:68" ht="12">
      <c r="BE399" s="63" t="s">
        <v>46</v>
      </c>
      <c r="BF399" s="63" t="s">
        <v>46</v>
      </c>
      <c r="BG399" s="63" t="s">
        <v>46</v>
      </c>
      <c r="BH399" s="63"/>
      <c r="BI399" s="63"/>
      <c r="BJ399" s="63"/>
      <c r="BK399" s="63"/>
      <c r="BL399" s="63"/>
      <c r="BM399" s="63"/>
      <c r="BN399" s="63"/>
      <c r="BO399" s="63"/>
      <c r="BP399" s="63"/>
    </row>
    <row r="400" spans="57:68" ht="12">
      <c r="BE400" s="63" t="s">
        <v>46</v>
      </c>
      <c r="BF400" s="63" t="s">
        <v>46</v>
      </c>
      <c r="BG400" s="63" t="s">
        <v>46</v>
      </c>
      <c r="BH400" s="63"/>
      <c r="BI400" s="63"/>
      <c r="BJ400" s="63"/>
      <c r="BK400" s="63"/>
      <c r="BL400" s="63"/>
      <c r="BM400" s="63"/>
      <c r="BN400" s="63"/>
      <c r="BO400" s="63"/>
      <c r="BP400" s="63"/>
    </row>
    <row r="401" spans="57:68" ht="12">
      <c r="BE401" s="63" t="s">
        <v>46</v>
      </c>
      <c r="BF401" s="63" t="s">
        <v>46</v>
      </c>
      <c r="BG401" s="63" t="s">
        <v>46</v>
      </c>
      <c r="BH401" s="63"/>
      <c r="BI401" s="63"/>
      <c r="BJ401" s="63"/>
      <c r="BK401" s="63"/>
      <c r="BL401" s="63"/>
      <c r="BM401" s="63"/>
      <c r="BN401" s="63"/>
      <c r="BO401" s="63"/>
      <c r="BP401" s="63"/>
    </row>
    <row r="402" spans="57:68" ht="12">
      <c r="BE402" s="63" t="s">
        <v>46</v>
      </c>
      <c r="BF402" s="63" t="s">
        <v>46</v>
      </c>
      <c r="BG402" s="63" t="s">
        <v>46</v>
      </c>
      <c r="BH402" s="63"/>
      <c r="BI402" s="63"/>
      <c r="BJ402" s="63"/>
      <c r="BK402" s="63"/>
      <c r="BL402" s="63"/>
      <c r="BM402" s="63"/>
      <c r="BN402" s="63"/>
      <c r="BO402" s="63"/>
      <c r="BP402" s="63"/>
    </row>
    <row r="403" spans="57:68" ht="12">
      <c r="BE403" s="63" t="s">
        <v>46</v>
      </c>
      <c r="BF403" s="63" t="s">
        <v>46</v>
      </c>
      <c r="BG403" s="63" t="s">
        <v>46</v>
      </c>
      <c r="BH403" s="63"/>
      <c r="BI403" s="63"/>
      <c r="BJ403" s="63"/>
      <c r="BK403" s="63"/>
      <c r="BL403" s="63"/>
      <c r="BM403" s="63"/>
      <c r="BN403" s="63"/>
      <c r="BO403" s="63"/>
      <c r="BP403" s="63"/>
    </row>
    <row r="404" spans="57:68" ht="12">
      <c r="BE404" s="63" t="s">
        <v>46</v>
      </c>
      <c r="BF404" s="63" t="s">
        <v>46</v>
      </c>
      <c r="BG404" s="63" t="s">
        <v>46</v>
      </c>
      <c r="BH404" s="63"/>
      <c r="BI404" s="63"/>
      <c r="BJ404" s="63"/>
      <c r="BK404" s="63"/>
      <c r="BL404" s="63"/>
      <c r="BM404" s="63"/>
      <c r="BN404" s="63"/>
      <c r="BO404" s="63"/>
      <c r="BP404" s="63"/>
    </row>
    <row r="405" spans="57:68" ht="12">
      <c r="BE405" s="63" t="s">
        <v>46</v>
      </c>
      <c r="BF405" s="63" t="s">
        <v>46</v>
      </c>
      <c r="BG405" s="63" t="s">
        <v>46</v>
      </c>
      <c r="BH405" s="63"/>
      <c r="BI405" s="63"/>
      <c r="BJ405" s="63"/>
      <c r="BK405" s="63"/>
      <c r="BL405" s="63"/>
      <c r="BM405" s="63"/>
      <c r="BN405" s="63"/>
      <c r="BO405" s="63"/>
      <c r="BP405" s="63"/>
    </row>
    <row r="406" spans="57:68" ht="12">
      <c r="BE406" s="63" t="s">
        <v>46</v>
      </c>
      <c r="BF406" s="63" t="s">
        <v>46</v>
      </c>
      <c r="BG406" s="63" t="s">
        <v>46</v>
      </c>
      <c r="BH406" s="63"/>
      <c r="BI406" s="63"/>
      <c r="BJ406" s="63"/>
      <c r="BK406" s="63"/>
      <c r="BL406" s="63"/>
      <c r="BM406" s="63"/>
      <c r="BN406" s="63"/>
      <c r="BO406" s="63"/>
      <c r="BP406" s="63"/>
    </row>
    <row r="407" spans="57:68" ht="12">
      <c r="BE407" s="63" t="s">
        <v>46</v>
      </c>
      <c r="BF407" s="63" t="s">
        <v>46</v>
      </c>
      <c r="BG407" s="63" t="s">
        <v>46</v>
      </c>
      <c r="BH407" s="63"/>
      <c r="BI407" s="63"/>
      <c r="BJ407" s="63"/>
      <c r="BK407" s="63"/>
      <c r="BL407" s="63"/>
      <c r="BM407" s="63"/>
      <c r="BN407" s="63"/>
      <c r="BO407" s="63"/>
      <c r="BP407" s="63"/>
    </row>
    <row r="408" spans="57:68" ht="12">
      <c r="BE408" s="63" t="s">
        <v>46</v>
      </c>
      <c r="BF408" s="63" t="s">
        <v>46</v>
      </c>
      <c r="BG408" s="63" t="s">
        <v>46</v>
      </c>
      <c r="BH408" s="63"/>
      <c r="BI408" s="63"/>
      <c r="BJ408" s="63"/>
      <c r="BK408" s="63"/>
      <c r="BL408" s="63"/>
      <c r="BM408" s="63"/>
      <c r="BN408" s="63"/>
      <c r="BO408" s="63"/>
      <c r="BP408" s="63"/>
    </row>
    <row r="409" spans="57:68" ht="12">
      <c r="BE409" s="63" t="s">
        <v>46</v>
      </c>
      <c r="BF409" s="63" t="s">
        <v>46</v>
      </c>
      <c r="BG409" s="63" t="s">
        <v>46</v>
      </c>
      <c r="BH409" s="63"/>
      <c r="BI409" s="63"/>
      <c r="BJ409" s="63"/>
      <c r="BK409" s="63"/>
      <c r="BL409" s="63"/>
      <c r="BM409" s="63"/>
      <c r="BN409" s="63"/>
      <c r="BO409" s="63"/>
      <c r="BP409" s="63"/>
    </row>
    <row r="410" spans="57:68" ht="12">
      <c r="BE410" s="63" t="s">
        <v>46</v>
      </c>
      <c r="BF410" s="63" t="s">
        <v>46</v>
      </c>
      <c r="BG410" s="63" t="s">
        <v>46</v>
      </c>
      <c r="BH410" s="63"/>
      <c r="BI410" s="63"/>
      <c r="BJ410" s="63"/>
      <c r="BK410" s="63"/>
      <c r="BL410" s="63"/>
      <c r="BM410" s="63"/>
      <c r="BN410" s="63"/>
      <c r="BO410" s="63"/>
      <c r="BP410" s="63"/>
    </row>
    <row r="411" spans="57:68" ht="12">
      <c r="BE411" s="63" t="s">
        <v>46</v>
      </c>
      <c r="BF411" s="63" t="s">
        <v>46</v>
      </c>
      <c r="BG411" s="63" t="s">
        <v>46</v>
      </c>
      <c r="BH411" s="63"/>
      <c r="BI411" s="63"/>
      <c r="BJ411" s="63"/>
      <c r="BK411" s="63"/>
      <c r="BL411" s="63"/>
      <c r="BM411" s="63"/>
      <c r="BN411" s="63"/>
      <c r="BO411" s="63"/>
      <c r="BP411" s="63"/>
    </row>
    <row r="412" spans="57:68" ht="12">
      <c r="BE412" s="63" t="s">
        <v>46</v>
      </c>
      <c r="BF412" s="63" t="s">
        <v>46</v>
      </c>
      <c r="BG412" s="63" t="s">
        <v>46</v>
      </c>
      <c r="BH412" s="63"/>
      <c r="BI412" s="63"/>
      <c r="BJ412" s="63"/>
      <c r="BK412" s="63"/>
      <c r="BL412" s="63"/>
      <c r="BM412" s="63"/>
      <c r="BN412" s="63"/>
      <c r="BO412" s="63"/>
      <c r="BP412" s="63"/>
    </row>
  </sheetData>
  <sheetProtection/>
  <mergeCells count="1">
    <mergeCell ref="B8:G8"/>
  </mergeCells>
  <printOptions horizontalCentered="1"/>
  <pageMargins left="0.5" right="0.5" top="1" bottom="1" header="0.5" footer="0.5"/>
  <pageSetup horizontalDpi="600" verticalDpi="600" orientation="landscape"/>
  <ignoredErrors>
    <ignoredError sqref="BS34:CD34" emptyCellReference="1"/>
    <ignoredError sqref="O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Chang</dc:creator>
  <cp:keywords/>
  <dc:description/>
  <cp:lastModifiedBy>lucy</cp:lastModifiedBy>
  <cp:lastPrinted>2013-10-29T22:39:33Z</cp:lastPrinted>
  <dcterms:created xsi:type="dcterms:W3CDTF">1999-10-24T20:42:56Z</dcterms:created>
  <dcterms:modified xsi:type="dcterms:W3CDTF">2013-11-17T00:34:06Z</dcterms:modified>
  <cp:category/>
  <cp:version/>
  <cp:contentType/>
  <cp:contentStatus/>
</cp:coreProperties>
</file>